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65" documentId="120_S{2AC9BD13-BADA-5192-A53E-5A8FF88502F6}" xr6:coauthVersionLast="47" xr6:coauthVersionMax="47" xr10:uidLastSave="{A7EF1530-0CFA-47D0-A78D-3DD1632D7D4A}"/>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<sst xmlns="http://schemas.openxmlformats.org/spreadsheetml/2006/main" count="180291" uniqueCount="39128">
  <si>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</si>
  <si>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</si>
  <si>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</si>
  <si>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</si>
  <si>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</si>
  <si>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</si>
  <si>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</si>
  <si>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</si>
  <si>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</si>
  <si>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</si>
  <si>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</si>
  <si>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</si>
  <si>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</si>
  <si>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</si>
  <si>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</si>
  <si>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</si>
  <si>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</si>
  <si>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</si>
  <si>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</si>
  <si>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</si>
  <si>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</si>
  <si>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</si>
  <si>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</si>
  <si>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</si>
  <si>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</si>
  <si>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</si>
  <si>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</si>
  <si>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</si>
  <si>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</si>
  <si>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</si>
  <si>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</si>
  <si>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</si>
  <si>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</si>
  <si>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</si>
  <si>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</si>
  <si>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</si>
  <si>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</si>
  <si>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</si>
  <si>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</si>
  <si>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</si>
  <si>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</si>
  <si>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</si>
  <si>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</si>
  <si>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</si>
  <si>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</si>
  <si>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</si>
  <si>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</si>
  <si>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</si>
  <si>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</si>
  <si>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</si>
  <si>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</si>
  <si>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</si>
  <si>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</si>
  <si>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</si>
  <si>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</si>
  <si>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</si>
  <si>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</si>
  <si>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</si>
  <si>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</si>
  <si>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</si>
  <si>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</si>
  <si>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</si>
  <si>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</si>
  <si>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</si>
  <si>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</si>
  <si>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</si>
  <si>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</si>
  <si>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</si>
  <si>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</si>
  <si>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</si>
  <si>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</si>
  <si>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</si>
  <si>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</si>
  <si>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</si>
  <si>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</si>
  <si>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</si>
  <si>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</si>
  <si>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</si>
  <si>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</si>
  <si>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</si>
  <si>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</si>
  <si>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</si>
  <si>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</si>
  <si>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</si>
  <si>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</si>
  <si>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</si>
  <si>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</si>
  <si>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</si>
  <si>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</si>
  <si>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</si>
  <si>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</si>
  <si>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</si>
  <si>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</si>
  <si>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</si>
  <si>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</si>
  <si>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</si>
  <si>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</si>
  <si>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</si>
  <si>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</si>
  <si>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</si>
  <si>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</si>
  <si>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</si>
  <si>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</si>
  <si>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</si>
  <si>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</si>
  <si>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</si>
  <si>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</si>
  <si>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</si>
  <si>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</si>
  <si>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</si>
  <si>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</si>
  <si>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</si>
  <si>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</si>
  <si>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</si>
  <si>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</si>
  <si>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</si>
  <si>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</si>
  <si>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</si>
  <si>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</si>
  <si>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</si>
  <si>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</si>
  <si>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</si>
  <si>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</si>
  <si>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</si>
  <si>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</si>
  <si>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</si>
  <si>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</si>
  <si>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</si>
  <si>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</si>
  <si>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</si>
  <si>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</si>
  <si>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</si>
  <si>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</si>
  <si>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</si>
  <si>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</si>
  <si>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</si>
  <si>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</si>
  <si>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</si>
  <si>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</si>
  <si>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</si>
  <si>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</si>
  <si>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</si>
  <si>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</si>
  <si>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</si>
  <si>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</si>
  <si>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</si>
  <si>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</si>
  <si>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</si>
  <si>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</si>
  <si>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</si>
  <si>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</si>
  <si>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</si>
  <si>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</si>
  <si>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</si>
  <si>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</si>
  <si>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</si>
  <si>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</si>
  <si>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</si>
  <si>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</si>
  <si>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</si>
  <si>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</si>
  <si>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</si>
  <si>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</si>
  <si>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</si>
  <si>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</si>
  <si>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</si>
  <si>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</si>
  <si>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</si>
  <si>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</si>
  <si>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</si>
  <si>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</si>
  <si>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</si>
  <si>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</si>
  <si>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</si>
  <si>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</si>
  <si>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</si>
  <si>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</si>
  <si>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</si>
  <si>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</si>
  <si>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</si>
  <si>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</si>
  <si>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</si>
  <si>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</si>
  <si>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</si>
  <si>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</si>
  <si>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</si>
  <si>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</si>
  <si>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</si>
  <si>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</si>
  <si>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</si>
  <si>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</si>
  <si>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</si>
  <si>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</si>
  <si>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</si>
  <si>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</si>
  <si>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</si>
  <si>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</si>
  <si>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</si>
  <si>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</si>
  <si>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</si>
  <si>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</si>
  <si>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</si>
  <si>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</si>
  <si>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</si>
  <si>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</si>
  <si>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</si>
  <si>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</si>
  <si>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</si>
  <si>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</si>
  <si>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</si>
  <si>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</si>
  <si>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</si>
  <si>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</si>
  <si>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</si>
  <si>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</si>
  <si>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</si>
  <si>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</si>
  <si>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</si>
  <si>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</si>
  <si>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</si>
  <si>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</si>
  <si>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</si>
  <si>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</si>
  <si>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</si>
  <si>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</si>
  <si>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</si>
  <si>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</si>
  <si>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</si>
  <si>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</si>
  <si>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</si>
  <si>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</si>
  <si>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</si>
  <si>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</si>
  <si>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</si>
  <si>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</si>
  <si>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</si>
  <si>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</si>
  <si>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</si>
  <si>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</si>
  <si>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</si>
  <si>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</si>
  <si>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</si>
  <si>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</si>
  <si>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</si>
  <si>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</si>
  <si>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</si>
  <si>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</si>
  <si>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</si>
  <si>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</si>
  <si>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</si>
  <si>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</si>
  <si>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</si>
  <si>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</si>
  <si>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</si>
  <si>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</si>
  <si>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</si>
  <si>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</si>
  <si>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</si>
  <si>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</si>
  <si>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</si>
  <si>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</si>
  <si>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</si>
  <si>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</si>
  <si>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</si>
  <si>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</si>
  <si>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</si>
  <si>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</si>
  <si>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</si>
  <si>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</si>
  <si>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</si>
  <si>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</si>
  <si>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</si>
  <si>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</si>
  <si>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</si>
  <si>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</si>
  <si>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</si>
  <si>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</si>
  <si>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</si>
  <si>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</si>
  <si>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</si>
  <si>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</si>
  <si>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</si>
  <si>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</si>
  <si>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</si>
  <si>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</si>
  <si>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</si>
  <si>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</si>
  <si>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</si>
  <si>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</si>
  <si>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</si>
  <si>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</si>
  <si>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</si>
  <si>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</si>
  <si>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</si>
  <si>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</si>
  <si>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</si>
  <si>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</si>
  <si>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</si>
  <si>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</si>
  <si>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</si>
  <si>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</si>
  <si>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</si>
  <si>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</si>
  <si>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</si>
  <si>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</si>
  <si>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</si>
  <si>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</si>
  <si>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</si>
  <si>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</si>
  <si>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</si>
  <si>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</si>
  <si>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</si>
  <si>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</si>
  <si>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</si>
  <si>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</si>
  <si>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</si>
  <si>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</si>
  <si>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</si>
  <si>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</si>
  <si>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</si>
  <si>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</si>
  <si>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</si>
  <si>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</si>
  <si>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</si>
  <si>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</si>
  <si>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</si>
  <si>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</si>
  <si>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</si>
  <si>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</si>
  <si>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</si>
  <si>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</si>
  <si>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</si>
  <si>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</si>
  <si>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</si>
  <si>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</si>
  <si>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</si>
  <si>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</si>
  <si>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</si>
  <si>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</si>
  <si>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</si>
  <si>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</si>
  <si>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</si>
  <si>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</si>
  <si>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</si>
  <si>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</si>
  <si>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</si>
  <si>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</si>
  <si>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</si>
  <si>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</si>
  <si>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</si>
  <si>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</si>
  <si>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</si>
  <si>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</si>
  <si>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</si>
  <si>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</si>
  <si>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</si>
  <si>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</si>
  <si>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</si>
  <si>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</si>
  <si>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</si>
  <si>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</si>
  <si>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</si>
  <si>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</si>
  <si>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</si>
  <si>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</si>
  <si>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</si>
  <si>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</si>
  <si>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</si>
  <si>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</si>
  <si>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</si>
  <si>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</si>
  <si>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</si>
  <si>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</si>
  <si>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</si>
  <si>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</si>
  <si>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</si>
  <si>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</si>
  <si>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</si>
  <si>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</si>
  <si>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</si>
  <si>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</si>
  <si>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</si>
  <si>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</si>
  <si>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</si>
  <si>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</si>
  <si>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</si>
  <si>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</si>
  <si>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</si>
  <si>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</si>
  <si>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</si>
  <si>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</si>
  <si>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</si>
  <si>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</si>
  <si>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</si>
  <si>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</si>
  <si>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</si>
  <si>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</si>
  <si>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</si>
  <si>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</si>
  <si>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</si>
  <si>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</si>
  <si>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</si>
  <si>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</si>
  <si>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</si>
  <si>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</si>
  <si>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</si>
  <si>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</si>
  <si>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</si>
  <si>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</si>
  <si>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</si>
  <si>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</si>
  <si>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</si>
  <si>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</si>
  <si>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</si>
  <si>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</si>
  <si>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</si>
  <si>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</si>
  <si>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</si>
  <si>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</si>
  <si>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</si>
  <si>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</si>
  <si>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</si>
  <si>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</si>
  <si>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</si>
  <si>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</si>
  <si>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</si>
  <si>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</si>
  <si>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</si>
  <si>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</si>
  <si>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</si>
  <si>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</si>
  <si>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</si>
  <si>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</si>
  <si>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</si>
  <si>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</si>
  <si>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</si>
  <si>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</si>
  <si>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</si>
  <si>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</si>
  <si>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</si>
  <si>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</si>
  <si>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</si>
  <si>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</si>
  <si>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</si>
  <si>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</si>
  <si>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</si>
  <si>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</si>
  <si>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</si>
  <si>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</si>
  <si>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</si>
  <si>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</si>
  <si>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</si>
  <si>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</si>
  <si>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</si>
  <si>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</si>
  <si>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</si>
  <si>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</si>
  <si>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</si>
  <si>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</si>
  <si>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</si>
  <si>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</si>
  <si>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</si>
  <si>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</si>
  <si>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</si>
  <si>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</si>
  <si>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</si>
  <si>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</si>
  <si>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</si>
  <si>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</si>
  <si>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</si>
  <si>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</si>
  <si>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</si>
  <si>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</si>
  <si>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</si>
  <si>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</si>
  <si>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</si>
  <si>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</si>
  <si>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</si>
  <si>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</si>
  <si>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</si>
  <si>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</si>
  <si>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</si>
  <si>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</si>
  <si>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</si>
  <si>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</si>
  <si>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</si>
  <si>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</si>
  <si>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</si>
  <si>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</si>
  <si>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</si>
  <si>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</si>
  <si>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</si>
  <si>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</si>
  <si>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</si>
  <si>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</si>
  <si>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</si>
  <si>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</si>
  <si>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</si>
  <si>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</si>
  <si>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</si>
  <si>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</si>
  <si>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</si>
  <si>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</si>
  <si>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</si>
  <si>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</si>
  <si>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</si>
  <si>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</si>
  <si>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</si>
  <si>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</si>
  <si>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</si>
  <si>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</si>
  <si>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</si>
  <si>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</si>
  <si>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</si>
  <si>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</si>
  <si>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</si>
  <si>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</si>
  <si>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</si>
  <si>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</si>
  <si>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</si>
  <si>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</si>
  <si>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</si>
  <si>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</si>
  <si>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</si>
  <si>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</si>
  <si>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</si>
  <si>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</si>
  <si>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</si>
  <si>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</si>
  <si>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</si>
  <si>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</si>
  <si>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</si>
  <si>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</si>
  <si>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</si>
  <si>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</si>
  <si>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</si>
  <si>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</si>
  <si>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</si>
  <si>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</si>
  <si>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</si>
  <si>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</si>
  <si>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</si>
  <si>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</si>
  <si>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</si>
  <si>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</si>
  <si>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</si>
  <si>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</si>
  <si>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</si>
  <si>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</si>
  <si>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</si>
  <si>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</si>
  <si>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</si>
  <si>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</si>
  <si>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</si>
  <si>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</si>
  <si>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</si>
  <si>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</si>
  <si>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</si>
  <si>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</si>
  <si>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</si>
  <si>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</si>
  <si>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</si>
  <si>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</si>
  <si>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</si>
  <si>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</si>
  <si>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</si>
  <si>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</si>
  <si>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</si>
  <si>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</si>
  <si>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</si>
  <si>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</si>
  <si>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</si>
  <si>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</si>
  <si>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</si>
  <si>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</si>
  <si>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</si>
  <si>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</si>
  <si>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</si>
  <si>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</si>
  <si>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</si>
  <si>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</si>
  <si>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</si>
  <si>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</si>
  <si>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</si>
  <si>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</si>
  <si>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</si>
  <si>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</si>
  <si>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</si>
  <si>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</si>
  <si>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</si>
  <si>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</si>
  <si>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</si>
  <si>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</si>
  <si>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</si>
  <si>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</si>
  <si>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</si>
  <si>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</si>
  <si>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</si>
  <si>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</si>
  <si>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</si>
  <si>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</si>
  <si>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</si>
  <si>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</si>
  <si>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</si>
  <si>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</si>
  <si>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</si>
  <si>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</si>
  <si>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</si>
  <si>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</si>
  <si>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</si>
  <si>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</si>
  <si>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</si>
  <si>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</si>
  <si>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</si>
  <si>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</si>
  <si>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</si>
  <si>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</si>
  <si>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</si>
  <si>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</si>
  <si>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</si>
  <si>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</si>
  <si>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</si>
  <si>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</si>
  <si>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</si>
  <si>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</si>
  <si>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</si>
  <si>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</si>
  <si>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</si>
  <si>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</si>
  <si>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</si>
  <si>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</si>
  <si>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</si>
  <si>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</si>
  <si>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</si>
  <si>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</si>
  <si>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</si>
  <si>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</si>
  <si>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</si>
  <si>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</si>
  <si>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</si>
  <si>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</si>
  <si>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</si>
  <si>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</si>
  <si>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</si>
  <si>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</si>
  <si>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</si>
  <si>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</si>
  <si>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</si>
  <si>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</si>
  <si>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</si>
  <si>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</si>
  <si>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</si>
  <si>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</si>
  <si>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</si>
  <si>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</si>
  <si>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</si>
  <si>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</si>
  <si>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</si>
  <si>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</si>
  <si>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</si>
  <si>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</si>
  <si>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</si>
  <si>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</si>
  <si>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</si>
  <si>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</si>
  <si>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</si>
  <si>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</si>
  <si>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</si>
  <si>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</si>
  <si>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</si>
  <si>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</si>
  <si>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</si>
  <si>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</si>
  <si>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</si>
  <si>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</si>
  <si>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</si>
  <si>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</si>
  <si>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</si>
  <si>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</si>
  <si>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</si>
  <si>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</si>
  <si>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</si>
  <si>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</si>
  <si>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</si>
  <si>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</si>
  <si>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</si>
  <si>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</si>
  <si>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</si>
  <si>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</si>
  <si>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</si>
  <si>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</si>
  <si>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</si>
  <si>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</si>
  <si>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</si>
  <si>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</si>
  <si>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</si>
  <si>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</si>
  <si>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</si>
  <si>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</si>
  <si>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</si>
  <si>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</si>
  <si>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</si>
  <si>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</si>
  <si>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</si>
  <si>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</si>
  <si>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</si>
  <si>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</si>
  <si>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</si>
  <si>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</si>
  <si>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</si>
  <si>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</si>
  <si>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</si>
  <si>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</si>
  <si>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</si>
  <si>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</si>
  <si>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</si>
  <si>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</si>
  <si>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</si>
  <si>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</si>
  <si>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</si>
  <si>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</si>
  <si>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</si>
  <si>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</si>
  <si>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</si>
  <si>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</si>
  <si>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</si>
  <si>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</si>
  <si>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</si>
  <si>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</si>
  <si>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</si>
  <si>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</si>
  <si>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</si>
  <si>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</si>
  <si>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</si>
  <si>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</si>
  <si>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</si>
  <si>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</si>
  <si>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</si>
  <si>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</si>
  <si>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</si>
  <si>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</si>
  <si>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</si>
  <si>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</si>
  <si>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</si>
  <si>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</si>
  <si>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</si>
  <si>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</si>
  <si>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</si>
  <si>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</si>
  <si>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</si>
  <si>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</si>
  <si>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</si>
  <si>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</si>
  <si>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</si>
  <si>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</si>
  <si>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</si>
  <si>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</si>
  <si>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</si>
  <si>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</si>
  <si>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</si>
  <si>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</si>
  <si>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</si>
  <si>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</si>
  <si>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</si>
  <si>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</si>
  <si>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</si>
  <si>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</si>
  <si>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</si>
  <si>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</si>
  <si>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</si>
  <si>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</si>
  <si>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</si>
  <si>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</si>
  <si>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</si>
  <si>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</si>
  <si>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</si>
  <si>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</si>
  <si>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</si>
  <si>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</si>
  <si>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</si>
  <si>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</si>
  <si>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</si>
  <si>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</si>
  <si>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</si>
  <si>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</si>
  <si>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</si>
  <si>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</si>
  <si>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</si>
  <si>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</si>
  <si>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</si>
  <si>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</si>
  <si>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</si>
  <si>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</si>
  <si>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</si>
  <si>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</si>
  <si>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</si>
  <si>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</si>
  <si>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</si>
  <si>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</si>
  <si>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</si>
  <si>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</si>
  <si>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</si>
  <si>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</si>
  <si>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</si>
  <si>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</si>
  <si>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</si>
  <si>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</si>
  <si>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</si>
  <si>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</si>
  <si>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</si>
  <si>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</si>
  <si>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</si>
  <si>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</si>
  <si>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</si>
  <si>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</si>
  <si>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</si>
  <si>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</si>
  <si>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</si>
  <si>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</si>
  <si>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</si>
  <si>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</si>
  <si>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</si>
  <si>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</si>
  <si>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</si>
  <si>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</si>
  <si>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</si>
  <si>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</si>
  <si>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</si>
  <si>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</si>
  <si>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</si>
  <si>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</si>
  <si>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</si>
  <si>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</si>
  <si>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</si>
  <si>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</si>
  <si>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</si>
  <si>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</si>
  <si>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</si>
  <si>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</si>
  <si>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</si>
  <si>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</si>
  <si>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</si>
  <si>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</si>
  <si>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</si>
  <si>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</si>
  <si>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</si>
  <si>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</si>
  <si>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</si>
  <si>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</si>
  <si>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</si>
  <si>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</si>
  <si>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</si>
  <si>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</si>
  <si>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</si>
  <si>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</si>
  <si>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</si>
  <si>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</si>
  <si>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</si>
  <si>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</si>
  <si>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</si>
  <si>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</si>
  <si>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</si>
  <si>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</si>
  <si>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</si>
  <si>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</si>
  <si>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</si>
  <si>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</si>
  <si>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</si>
  <si>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</si>
  <si>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</si>
  <si>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</si>
  <si>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</si>
  <si>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</si>
  <si>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</si>
  <si>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</si>
  <si>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</si>
  <si>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</si>
  <si>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</si>
  <si>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</si>
  <si>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</si>
  <si>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</si>
  <si>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</si>
  <si>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</si>
  <si>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</si>
  <si>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</si>
  <si>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</si>
  <si>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</si>
  <si>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</si>
  <si>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</si>
  <si>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</si>
  <si>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</si>
  <si>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</si>
  <si>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</si>
  <si>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</si>
  <si>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</si>
  <si>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</si>
  <si>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</si>
  <si>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</si>
  <si>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</si>
  <si>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</si>
  <si>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</si>
  <si>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</si>
  <si>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</si>
  <si>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</si>
  <si>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</si>
  <si>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</si>
  <si>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</si>
  <si>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</si>
  <si>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</si>
  <si>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</si>
  <si>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</si>
  <si>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</si>
  <si>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</si>
  <si>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</si>
  <si>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</si>
  <si>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</si>
  <si>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</si>
  <si>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</si>
  <si>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</si>
  <si>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</si>
  <si>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</si>
  <si>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</si>
  <si>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</si>
  <si>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</si>
  <si>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</si>
  <si>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</si>
  <si>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</si>
  <si>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</si>
  <si>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</si>
  <si>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</si>
  <si>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</si>
  <si>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</si>
  <si>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</si>
  <si>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</si>
  <si>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</si>
  <si>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</si>
  <si>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</si>
  <si>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</si>
  <si>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</si>
  <si>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</si>
  <si>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</si>
  <si>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</si>
  <si>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</si>
  <si>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</si>
  <si>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</si>
  <si>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</si>
  <si>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</si>
  <si>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</si>
  <si>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</si>
  <si>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</si>
  <si>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</si>
  <si>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</si>
  <si>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</si>
  <si>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</si>
  <si>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</si>
  <si>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</si>
  <si>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</si>
  <si>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</si>
  <si>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</si>
  <si>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</si>
  <si>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</si>
  <si>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</si>
  <si>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</si>
  <si>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</si>
  <si>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</si>
  <si>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</si>
  <si>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</si>
  <si>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</si>
  <si>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</si>
  <si>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</si>
  <si>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</si>
  <si>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</si>
  <si>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</si>
  <si>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</si>
  <si>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</si>
  <si>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</si>
  <si>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</si>
  <si>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</si>
  <si>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</si>
  <si>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</si>
  <si>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</si>
  <si>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</si>
  <si>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</si>
  <si>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</si>
  <si>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</si>
  <si>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</si>
  <si>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</si>
  <si>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</si>
  <si>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</si>
  <si>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</si>
  <si>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</si>
  <si>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</si>
  <si>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</si>
  <si>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</si>
  <si>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</si>
  <si>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</si>
  <si>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</si>
  <si>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</si>
  <si>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</si>
  <si>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</si>
  <si>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</si>
  <si>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</si>
  <si>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</si>
  <si>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</si>
  <si>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</si>
  <si>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</si>
  <si>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</si>
  <si>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</si>
  <si>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</si>
  <si>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</si>
  <si>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</si>
  <si>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</si>
  <si>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</si>
  <si>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</si>
  <si>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</si>
  <si>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</si>
  <si>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</si>
  <si>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</si>
  <si>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</si>
  <si>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</si>
  <si>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</si>
  <si>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</si>
  <si>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</si>
  <si>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</si>
  <si>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</si>
  <si>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</si>
  <si>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</si>
  <si>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</si>
  <si>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</si>
  <si>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</si>
  <si>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</si>
  <si>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</si>
  <si>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</si>
  <si>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</si>
  <si>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</si>
  <si>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</si>
  <si>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</si>
  <si>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</si>
  <si>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</si>
  <si>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</si>
  <si>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</si>
  <si>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</si>
  <si>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</si>
  <si>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</si>
  <si>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</si>
  <si>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</si>
  <si>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</si>
  <si>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</si>
  <si>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</si>
  <si>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</si>
  <si>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</si>
  <si>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</si>
  <si>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</si>
  <si>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</si>
  <si>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</si>
  <si>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</si>
  <si>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</si>
  <si>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</si>
  <si>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</si>
  <si>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</si>
  <si>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</si>
  <si>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</si>
  <si>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</si>
  <si>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</si>
  <si>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</si>
  <si>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</si>
  <si>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</si>
  <si>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</si>
  <si>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</si>
  <si>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</si>
  <si>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</si>
  <si>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</si>
  <si>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</si>
  <si>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</si>
  <si>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</si>
  <si>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</si>
  <si>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</si>
  <si>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</si>
  <si>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</si>
  <si>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</si>
  <si>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</si>
  <si>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</si>
  <si>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</si>
  <si>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</si>
  <si>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</si>
  <si>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</si>
  <si>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</si>
  <si>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</si>
  <si>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</si>
  <si>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</si>
  <si>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</si>
  <si>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</si>
  <si>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</si>
  <si>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</si>
  <si>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</si>
  <si>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</si>
  <si>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</si>
  <si>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</si>
  <si>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</si>
  <si>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</si>
  <si>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</si>
  <si>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</si>
  <si>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</si>
  <si>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</si>
  <si>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</si>
  <si>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</si>
  <si>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</si>
  <si>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</si>
  <si>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</si>
  <si>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</si>
  <si>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</si>
  <si>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</si>
  <si>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</si>
  <si>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</si>
  <si>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</si>
  <si>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</si>
  <si>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</si>
  <si>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</si>
  <si>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</si>
  <si>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</si>
  <si>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</si>
  <si>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</si>
  <si>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</si>
  <si>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</si>
  <si>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</si>
  <si>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</si>
  <si>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</si>
  <si>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</si>
  <si>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</si>
  <si>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</si>
  <si>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</si>
  <si>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</si>
  <si>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</si>
  <si>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</si>
  <si>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</si>
  <si>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</si>
  <si>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</si>
  <si>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</si>
  <si>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</si>
  <si>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</si>
  <si>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</si>
  <si>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</si>
  <si>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</si>
  <si>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</si>
  <si>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</si>
  <si>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</si>
  <si>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</si>
  <si>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</si>
  <si>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</si>
  <si>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</si>
  <si>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</si>
  <si>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</si>
  <si>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</si>
  <si>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</si>
  <si>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</si>
  <si>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</si>
  <si>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</si>
  <si>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</si>
  <si>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</si>
  <si>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</si>
  <si>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</si>
  <si>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</si>
  <si>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</si>
  <si>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</si>
  <si>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</si>
  <si>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</si>
  <si>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</si>
  <si>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</si>
  <si>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</si>
  <si>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</si>
  <si>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</si>
  <si>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</si>
  <si>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</si>
  <si>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</si>
  <si>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</si>
  <si>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</si>
  <si>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</si>
  <si>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</si>
  <si>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</si>
  <si>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</si>
  <si>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</si>
  <si>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</si>
  <si>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</si>
  <si>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</si>
  <si>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</si>
  <si>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</si>
  <si>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</si>
  <si>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</si>
  <si>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</si>
  <si>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</si>
  <si>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</si>
  <si>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</si>
  <si>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</si>
  <si>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</si>
  <si>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</si>
  <si>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</si>
  <si>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</si>
  <si>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</si>
  <si>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</si>
  <si>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</si>
  <si>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</si>
  <si>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</si>
  <si>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</si>
  <si>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</si>
  <si>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</si>
  <si>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</si>
  <si>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</si>
  <si>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</si>
  <si>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</si>
  <si>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</si>
  <si>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</si>
  <si>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</si>
  <si>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</si>
  <si>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</si>
  <si>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</si>
  <si>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</si>
  <si>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</si>
  <si>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</si>
  <si>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</si>
  <si>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</si>
  <si>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</si>
  <si>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</si>
  <si>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</si>
  <si>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</si>
  <si>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</si>
  <si>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</si>
  <si>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</si>
  <si>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</si>
  <si>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</si>
  <si>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</si>
  <si>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</si>
  <si>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</si>
  <si>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</si>
  <si>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</si>
  <si>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</si>
  <si>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</si>
  <si>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</si>
  <si>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</si>
  <si>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</si>
  <si>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</si>
  <si>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</si>
  <si>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</si>
  <si>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</si>
  <si>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</si>
  <si>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</si>
  <si>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</si>
  <si>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</si>
  <si>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</si>
  <si>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</si>
  <si>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</si>
  <si>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</si>
  <si>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</si>
  <si>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</si>
  <si>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</si>
  <si>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</si>
  <si>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</si>
  <si>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</si>
  <si>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</si>
  <si>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</si>
  <si>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</si>
  <si>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</si>
  <si>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</si>
  <si>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</si>
  <si>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</si>
  <si>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</si>
  <si>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</si>
  <si>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</si>
  <si>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</si>
  <si>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</si>
  <si>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</si>
  <si>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</si>
  <si>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</si>
  <si>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</si>
  <si>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</si>
  <si>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</si>
  <si>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</si>
  <si>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</si>
  <si>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</si>
  <si>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</si>
  <si>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</si>
  <si>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</si>
  <si>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</si>
  <si>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</si>
  <si>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</si>
  <si>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</si>
  <si>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</si>
  <si>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</si>
  <si>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</si>
  <si>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</si>
  <si>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</si>
  <si>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</si>
  <si>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</si>
  <si>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</si>
  <si>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</si>
  <si>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</si>
  <si>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</si>
  <si>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</si>
  <si>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</si>
  <si>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</si>
  <si>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</si>
  <si>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</si>
  <si>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</si>
  <si>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</si>
  <si>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</si>
  <si>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</si>
  <si>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</si>
  <si>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</si>
  <si>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</si>
  <si>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</si>
  <si>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</si>
  <si>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</si>
  <si>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</si>
  <si>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</si>
  <si>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</si>
  <si>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</si>
  <si>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</si>
  <si>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</si>
  <si>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</si>
  <si>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</si>
  <si>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</si>
  <si>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</si>
  <si>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</si>
  <si>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</si>
  <si>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</si>
  <si>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</si>
  <si>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</si>
  <si>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</si>
  <si>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</si>
  <si>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</si>
  <si>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</si>
  <si>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</si>
  <si>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</si>
  <si>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</si>
  <si>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</si>
  <si>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</si>
  <si>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</si>
  <si>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</si>
  <si>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</si>
  <si>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</si>
  <si>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</si>
  <si>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</si>
  <si>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</si>
  <si>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</si>
  <si>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</si>
  <si>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</si>
  <si>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</si>
  <si>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</si>
  <si>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</si>
  <si>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</si>
  <si>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</si>
  <si>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</si>
  <si>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</si>
  <si>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</si>
  <si>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</si>
  <si>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</si>
  <si>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</si>
  <si>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</si>
  <si>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</si>
  <si>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</si>
  <si>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</si>
  <si>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</si>
  <si>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</si>
  <si>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</si>
  <si>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</si>
  <si>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</si>
  <si>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</si>
  <si>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</si>
  <si>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</si>
  <si>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</si>
  <si>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</si>
  <si>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</si>
  <si>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</si>
  <si>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</si>
  <si>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</si>
  <si>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</si>
  <si>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</si>
  <si>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</si>
  <si>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</si>
  <si>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</si>
  <si>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</si>
  <si>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</si>
  <si>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</si>
  <si>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</si>
  <si>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</si>
  <si>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</si>
  <si>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</si>
  <si>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</si>
  <si>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</si>
  <si>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</si>
  <si>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</si>
  <si>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</si>
  <si>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</si>
  <si>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</si>
  <si>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</si>
  <si>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</si>
  <si>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</si>
  <si>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</si>
  <si>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</si>
  <si>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</si>
  <si>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</si>
  <si>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</si>
  <si>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</si>
  <si>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</si>
  <si>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</si>
  <si>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</si>
  <si>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</si>
  <si>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</si>
  <si>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</si>
  <si>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</si>
  <si>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</si>
  <si>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</si>
  <si>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</si>
  <si>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</si>
  <si>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</si>
  <si>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</si>
  <si>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</si>
  <si>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</si>
  <si>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</si>
  <si>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</si>
  <si>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</si>
  <si>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</si>
  <si>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</si>
  <si>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</si>
  <si>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</si>
  <si>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</si>
  <si>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</si>
  <si>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</si>
  <si>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</si>
  <si>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</si>
  <si>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</si>
  <si>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</si>
  <si>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</si>
  <si>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</si>
  <si>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</si>
  <si>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</si>
  <si>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</si>
  <si>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</si>
  <si>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</si>
  <si>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</si>
  <si>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</si>
  <si>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</si>
  <si>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</si>
  <si>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</si>
  <si>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</si>
  <si>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</si>
  <si>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</si>
  <si>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</si>
  <si>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</si>
  <si>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</si>
  <si>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</si>
  <si>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</si>
  <si>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</si>
  <si>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</si>
  <si>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</si>
  <si>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</si>
  <si>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</si>
  <si>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</si>
  <si>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</si>
  <si>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</si>
  <si>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</si>
  <si>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</si>
  <si>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</si>
  <si>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</si>
  <si>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</si>
  <si>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</si>
  <si>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</si>
  <si>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</si>
  <si>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</si>
  <si>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</si>
  <si>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</si>
  <si>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</si>
  <si>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</si>
  <si>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</si>
  <si>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</si>
  <si>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</si>
  <si>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</si>
  <si>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</si>
  <si>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</si>
  <si>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</si>
  <si>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</si>
  <si>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</si>
  <si>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</si>
  <si>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</si>
  <si>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</si>
  <si>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</si>
  <si>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</si>
  <si>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</si>
  <si>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</si>
  <si>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</si>
  <si>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</si>
  <si>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</si>
  <si>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</si>
  <si>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</si>
  <si>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</si>
  <si>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</si>
  <si>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</si>
  <si>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</si>
  <si>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</si>
  <si>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</si>
  <si>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</si>
  <si>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</si>
  <si>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</si>
  <si>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</si>
  <si>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</si>
  <si>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</si>
  <si>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</si>
  <si>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</si>
  <si>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</si>
  <si>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</si>
  <si>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</si>
  <si>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</si>
  <si>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</si>
  <si>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</si>
  <si>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</si>
  <si>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</si>
  <si>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</si>
  <si>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</si>
  <si>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</si>
  <si>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</si>
  <si>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</si>
  <si>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</si>
  <si>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</si>
  <si>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</si>
  <si>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</si>
  <si>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</si>
  <si>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</si>
  <si>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</si>
  <si>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</si>
  <si>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</si>
  <si>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</si>
  <si>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</si>
  <si>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</si>
  <si>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</si>
  <si>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</si>
  <si>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</si>
  <si>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</si>
  <si>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</si>
  <si>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</si>
  <si>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</si>
  <si>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</si>
  <si>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</si>
  <si>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</si>
  <si>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</si>
  <si>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</si>
  <si>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</si>
  <si>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</si>
  <si>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</si>
  <si>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</si>
  <si>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</si>
  <si>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</si>
  <si>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</si>
  <si>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</si>
  <si>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</si>
  <si>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</si>
  <si>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</si>
  <si>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</si>
  <si>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</si>
  <si>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</si>
  <si>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</si>
  <si>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</si>
  <si>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</si>
  <si>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</si>
  <si>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</si>
  <si>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</si>
  <si>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</si>
  <si>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</si>
  <si>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</si>
  <si>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</si>
  <si>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</si>
  <si>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</si>
  <si>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</si>
  <si>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</si>
  <si>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</si>
  <si>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</si>
  <si>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</si>
  <si>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</si>
  <si>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</si>
  <si>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</si>
  <si>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</si>
  <si>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</si>
  <si>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</si>
  <si>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</si>
  <si>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</si>
  <si>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</si>
  <si>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</si>
  <si>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</si>
  <si>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</si>
  <si>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</si>
  <si>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</si>
  <si>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</si>
  <si>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</si>
  <si>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</si>
  <si>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</si>
  <si>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</si>
  <si>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</si>
  <si>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</si>
  <si>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</si>
  <si>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</si>
  <si>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</si>
  <si>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</si>
  <si>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</si>
  <si>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</si>
  <si>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</si>
  <si>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</si>
  <si>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</si>
  <si>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</si>
  <si>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</si>
  <si>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</si>
  <si>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</si>
  <si>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</si>
  <si>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</si>
  <si>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</si>
  <si>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</si>
  <si>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</si>
  <si>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</si>
  <si>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</si>
  <si>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</si>
  <si>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</si>
  <si>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</si>
  <si>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</si>
  <si>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</si>
  <si>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</si>
  <si>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</si>
  <si>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</si>
  <si>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</si>
  <si>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</si>
  <si>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</si>
  <si>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</si>
  <si>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</si>
  <si>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</si>
  <si>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</si>
  <si>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</si>
  <si>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</si>
  <si>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</si>
  <si>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</si>
  <si>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</si>
  <si>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</si>
  <si>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</si>
  <si>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</si>
  <si>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</si>
  <si>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</si>
  <si>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</si>
  <si>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</si>
  <si>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</si>
  <si>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</si>
  <si>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</si>
  <si>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</si>
  <si>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</si>
  <si>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</si>
  <si>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</si>
  <si>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</si>
  <si>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</si>
  <si>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</si>
  <si>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</si>
  <si>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</si>
  <si>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</si>
  <si>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</si>
  <si>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</si>
  <si>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</si>
  <si>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</si>
  <si>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</si>
  <si>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</si>
  <si>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</si>
  <si>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</si>
  <si>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</si>
  <si>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</si>
  <si>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</si>
  <si>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</si>
  <si>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</si>
  <si>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</si>
  <si>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</si>
  <si>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</si>
  <si>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</si>
  <si>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</si>
  <si>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</si>
  <si>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</si>
  <si>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</si>
  <si>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</si>
  <si>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</si>
  <si>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</si>
  <si>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</si>
  <si>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</si>
  <si>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</si>
  <si>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</si>
  <si>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</si>
  <si>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</si>
  <si>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</si>
  <si>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</si>
  <si>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</si>
  <si>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</si>
  <si>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</si>
  <si>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</si>
  <si>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</si>
  <si>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</si>
  <si>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</si>
  <si>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</si>
  <si>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</si>
  <si>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</si>
  <si>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</si>
  <si>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</si>
  <si>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</si>
  <si>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</si>
  <si>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</si>
  <si>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</si>
  <si>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</si>
  <si>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</si>
  <si>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</si>
  <si>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</si>
  <si>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</si>
  <si>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</si>
  <si>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</si>
  <si>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</si>
  <si>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</si>
  <si>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</si>
  <si>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</si>
  <si>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</si>
  <si>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</si>
  <si>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</si>
  <si>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</si>
  <si>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</si>
  <si>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</si>
  <si>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</si>
  <si>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</si>
  <si>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</si>
  <si>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</si>
  <si>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</si>
  <si>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</si>
  <si>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</si>
  <si>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</si>
  <si>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</si>
  <si>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</si>
  <si>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</si>
  <si>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</si>
  <si>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</si>
  <si>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</si>
  <si>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</si>
  <si>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</si>
  <si>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</si>
  <si>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</si>
  <si>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</si>
  <si>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</si>
  <si>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</si>
  <si>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</si>
  <si>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</si>
  <si>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</si>
  <si>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</si>
  <si>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</si>
  <si>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</si>
  <si>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</si>
  <si>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</si>
  <si>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</si>
  <si>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</si>
  <si>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</si>
  <si>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</si>
  <si>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</si>
  <si>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</si>
  <si>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</si>
  <si>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</si>
  <si>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</si>
  <si>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</si>
  <si>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</si>
  <si>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</si>
  <si>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</si>
  <si>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</si>
  <si>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</si>
  <si>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</si>
  <si>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</si>
  <si>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</si>
  <si>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</si>
  <si>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</si>
  <si>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</si>
  <si>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</si>
  <si>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</si>
  <si>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</si>
  <si>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</si>
  <si>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</si>
  <si>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</si>
  <si>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</si>
  <si>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</si>
  <si>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</si>
  <si>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</si>
  <si>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</si>
  <si>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</si>
  <si>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</si>
  <si>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</si>
  <si>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</si>
  <si>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</si>
  <si>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</si>
  <si>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</si>
  <si>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</si>
  <si>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</si>
  <si>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</si>
  <si>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</si>
  <si>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</si>
  <si>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</si>
  <si>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</si>
  <si>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</si>
  <si>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</si>
  <si>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</si>
  <si>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</si>
  <si>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</si>
  <si>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</si>
  <si>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</si>
  <si>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</si>
  <si>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</si>
  <si>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</si>
  <si>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</si>
  <si>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</si>
  <si>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</si>
  <si>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</si>
  <si>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</si>
  <si>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</si>
  <si>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</si>
  <si>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</si>
  <si>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</si>
  <si>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</si>
  <si>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</si>
  <si>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</si>
  <si>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</si>
  <si>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</si>
  <si>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</si>
  <si>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</si>
  <si>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</si>
  <si>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</si>
  <si>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</si>
  <si>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</si>
  <si>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</si>
  <si>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</si>
  <si>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</si>
  <si>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</si>
  <si>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</si>
  <si>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</si>
  <si>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</si>
  <si>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</si>
  <si>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</si>
  <si>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</si>
  <si>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</si>
  <si>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</si>
  <si>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</si>
  <si>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</si>
  <si>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</si>
  <si>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</si>
  <si>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</si>
  <si>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</si>
  <si>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</si>
  <si>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</si>
  <si>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</si>
  <si>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</si>
  <si>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</si>
  <si>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</si>
  <si>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</si>
  <si>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</si>
  <si>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</si>
  <si>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</si>
  <si>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</si>
  <si>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</si>
  <si>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</si>
  <si>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</si>
  <si>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</si>
  <si>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</si>
  <si>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</si>
  <si>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</si>
  <si>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</si>
  <si>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</si>
  <si>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</si>
  <si>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</si>
  <si>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</si>
  <si>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</si>
  <si>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</si>
  <si>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</si>
  <si>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</si>
  <si>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</si>
  <si>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</si>
  <si>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</si>
  <si>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</si>
  <si>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</si>
  <si>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</si>
  <si>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</si>
  <si>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</si>
  <si>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</si>
  <si>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</si>
  <si>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</si>
  <si>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</si>
  <si>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</si>
  <si>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</si>
  <si>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</si>
  <si>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</si>
  <si>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</si>
  <si>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</si>
  <si>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</si>
  <si>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</si>
  <si>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</si>
  <si>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</si>
  <si>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</si>
  <si>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</si>
  <si>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</si>
  <si>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</si>
  <si>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</si>
  <si>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</si>
  <si>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</si>
  <si>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</si>
  <si>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</si>
  <si>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</si>
  <si>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</si>
  <si>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</si>
  <si>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</si>
  <si>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</si>
  <si>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</si>
  <si>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</si>
  <si>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</si>
  <si>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</si>
  <si>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</si>
  <si>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</si>
  <si>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</si>
  <si>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</si>
  <si>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</si>
  <si>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</si>
  <si>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</si>
  <si>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</si>
  <si>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</si>
  <si>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</si>
  <si>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</si>
  <si>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</si>
  <si>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</si>
  <si>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</si>
  <si>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</si>
  <si>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</si>
  <si>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</si>
  <si>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</si>
  <si>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</si>
  <si>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</si>
  <si>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</si>
  <si>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</si>
  <si>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</si>
  <si>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</si>
  <si>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</si>
  <si>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</si>
  <si>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</si>
  <si>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</si>
  <si>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</si>
  <si>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</si>
  <si>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</si>
  <si>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</si>
  <si>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</si>
  <si>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</si>
  <si>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</si>
  <si>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</si>
  <si>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</si>
  <si>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</si>
  <si>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</si>
  <si>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</si>
  <si>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</si>
  <si>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</si>
  <si>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</si>
  <si>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</si>
  <si>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</si>
  <si>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</si>
  <si>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</si>
  <si>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</si>
  <si>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</si>
  <si>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</si>
  <si>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</si>
  <si>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</si>
  <si>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</si>
  <si>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</si>
  <si>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</si>
  <si>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</si>
  <si>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</si>
  <si>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</si>
  <si>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</si>
  <si>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</si>
  <si>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</si>
  <si>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</si>
  <si>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</si>
  <si>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</si>
  <si>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</si>
  <si>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</si>
  <si>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</si>
  <si>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</si>
  <si>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</si>
  <si>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</si>
  <si>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</si>
  <si>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</si>
  <si>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</si>
  <si>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</si>
  <si>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</si>
  <si>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</si>
  <si>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</si>
  <si>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</si>
  <si>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</si>
  <si>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</si>
  <si>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</si>
  <si>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</si>
  <si>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</si>
  <si>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</si>
  <si>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</si>
  <si>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</si>
  <si>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</si>
  <si>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</si>
  <si>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</si>
  <si>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</si>
  <si>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</si>
  <si>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</si>
  <si>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</si>
  <si>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</si>
  <si>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</si>
  <si>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</si>
  <si>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</si>
  <si>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</si>
  <si>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</si>
  <si>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</si>
  <si>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</si>
  <si>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</si>
  <si>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</si>
  <si>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</si>
  <si>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</si>
  <si>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</si>
  <si>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</si>
  <si>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</si>
  <si>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</si>
  <si>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</si>
  <si>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</si>
  <si>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</si>
  <si>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</si>
  <si>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</si>
  <si>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</si>
  <si>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</si>
  <si>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</si>
  <si>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</si>
  <si>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</si>
  <si>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</si>
  <si>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</si>
  <si>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</si>
  <si>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</si>
  <si>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</si>
  <si>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</si>
  <si>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</si>
  <si>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</si>
  <si>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</si>
  <si>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</si>
  <si>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</si>
  <si>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</si>
  <si>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</si>
  <si>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</si>
  <si>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</si>
  <si>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</si>
  <si>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</si>
  <si>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</si>
  <si>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</si>
  <si>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</si>
  <si>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</si>
  <si>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</si>
  <si>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</si>
  <si>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</si>
  <si>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</si>
  <si>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</si>
  <si>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</si>
  <si>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</si>
  <si>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</si>
  <si>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</si>
  <si>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</si>
  <si>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</si>
  <si>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</si>
  <si>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</si>
  <si>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</si>
  <si>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</si>
  <si>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</si>
  <si>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</si>
  <si>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</si>
  <si>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</si>
  <si>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</si>
  <si>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</si>
  <si>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</si>
  <si>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</si>
  <si>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</si>
  <si>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</si>
  <si>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</si>
  <si>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</si>
  <si>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</si>
  <si>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</si>
  <si>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</si>
  <si>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</si>
  <si>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</si>
  <si>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</si>
  <si>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</si>
  <si>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</si>
  <si>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</si>
  <si>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</si>
  <si>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</si>
  <si>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</si>
  <si>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</si>
  <si>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</si>
  <si>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</si>
  <si>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</si>
  <si>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</si>
  <si>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</si>
  <si>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</si>
  <si>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</si>
  <si>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</si>
  <si>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</si>
  <si>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</si>
  <si>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</si>
  <si>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</si>
  <si>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</si>
  <si>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</si>
  <si>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</si>
  <si>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</si>
  <si>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</si>
  <si>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</si>
  <si>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</si>
  <si>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</si>
  <si>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</si>
  <si>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</si>
  <si>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</si>
  <si>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</si>
  <si>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</si>
  <si>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</si>
  <si>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</si>
  <si>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</si>
  <si>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</si>
  <si>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</si>
  <si>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</si>
  <si>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</si>
  <si>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</si>
  <si>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</si>
  <si>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</si>
  <si>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</si>
  <si>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</si>
  <si>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</si>
  <si>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</si>
  <si>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</si>
  <si>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</si>
  <si>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</si>
  <si>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</si>
  <si>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</si>
  <si>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</si>
  <si>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</si>
  <si>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</si>
  <si>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</si>
  <si>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</si>
  <si>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</si>
  <si>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</si>
  <si>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</si>
  <si>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</si>
  <si>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</si>
  <si>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</si>
  <si>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</si>
  <si>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</si>
  <si>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</si>
  <si>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</si>
  <si>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</si>
  <si>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</si>
  <si>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</si>
  <si>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</si>
  <si>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</si>
  <si>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</si>
  <si>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</si>
  <si>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</si>
  <si>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</si>
  <si>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</si>
  <si>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</si>
  <si>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</si>
  <si>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</si>
  <si>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</si>
  <si>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</si>
  <si>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</si>
  <si>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</si>
  <si>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</si>
  <si>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</si>
  <si>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</si>
  <si>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</si>
  <si>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</si>
  <si>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</si>
  <si>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</si>
  <si>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</si>
  <si>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</si>
  <si>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</si>
  <si>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</si>
  <si>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</si>
  <si>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</si>
  <si>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</si>
  <si>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</si>
  <si>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</si>
  <si>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</si>
  <si>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</si>
  <si>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</si>
  <si>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</si>
  <si>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</si>
  <si>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</si>
  <si>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</si>
  <si>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</si>
  <si>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</si>
  <si>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</si>
  <si>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</si>
  <si>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</si>
  <si>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</si>
  <si>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</si>
  <si>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</si>
  <si>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</si>
  <si>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</si>
  <si>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</si>
  <si>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</si>
  <si>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</si>
  <si>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</si>
  <si>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</si>
  <si>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</si>
  <si>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</si>
  <si>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</si>
  <si>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</si>
  <si>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</si>
  <si>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</si>
  <si>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</si>
  <si>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</si>
  <si>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</si>
  <si>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</si>
  <si>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</si>
  <si>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</si>
  <si>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</si>
  <si>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</si>
  <si>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</si>
  <si>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</si>
  <si>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</si>
  <si>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</si>
  <si>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</si>
  <si>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</si>
  <si>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</si>
  <si>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</si>
  <si>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</si>
  <si>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</si>
  <si>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</si>
  <si>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</si>
  <si>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</si>
  <si>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</si>
  <si>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</si>
  <si>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</si>
  <si>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</si>
  <si>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</si>
  <si>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</si>
  <si>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</si>
  <si>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</si>
  <si>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</si>
  <si>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</si>
  <si>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</si>
  <si>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</si>
  <si>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</si>
  <si>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</si>
  <si>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</si>
  <si>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</si>
  <si>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</si>
  <si>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</si>
  <si>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</si>
  <si>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</si>
  <si>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</si>
  <si>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</si>
  <si>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</si>
  <si>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</si>
  <si>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</si>
  <si>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</si>
  <si>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</si>
  <si>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</si>
  <si>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</si>
  <si>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</si>
  <si>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</si>
  <si>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</si>
  <si>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</si>
  <si>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</si>
  <si>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</si>
  <si>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</si>
  <si>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</si>
  <si>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</si>
  <si>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</si>
  <si>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</si>
  <si>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</si>
  <si>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</si>
  <si>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</si>
  <si>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</si>
  <si>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</si>
  <si>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</si>
  <si>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</si>
  <si>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</si>
  <si>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</si>
  <si>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</si>
  <si>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</si>
  <si>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</si>
  <si>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</si>
  <si>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</si>
  <si>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</si>
  <si>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</si>
  <si>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</si>
  <si>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</si>
  <si>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</si>
  <si>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</si>
  <si>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</si>
  <si>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</si>
  <si>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</si>
  <si>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</si>
  <si>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</si>
  <si>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</si>
  <si>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</si>
  <si>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</si>
  <si>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</si>
  <si>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</si>
  <si>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</si>
  <si>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</si>
  <si>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</si>
  <si>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</si>
  <si>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</si>
  <si>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</si>
  <si>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</si>
  <si>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</si>
  <si>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</si>
  <si>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</si>
  <si>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</si>
  <si>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</si>
  <si>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</si>
  <si>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</si>
  <si>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</si>
  <si>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</si>
  <si>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</si>
  <si>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</si>
  <si>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</si>
  <si>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</si>
  <si>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</si>
  <si>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</si>
  <si>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</si>
  <si>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</si>
  <si>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</si>
  <si>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</si>
  <si>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</si>
  <si>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</si>
  <si>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</si>
  <si>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</si>
  <si>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</si>
  <si>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</si>
  <si>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</si>
  <si>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</si>
  <si>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</si>
  <si>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</si>
  <si>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</si>
  <si>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</si>
  <si>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</si>
  <si>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</si>
  <si>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</si>
  <si>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</si>
  <si>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</si>
  <si>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</si>
  <si>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</si>
  <si>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</si>
  <si>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</si>
  <si>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</si>
  <si>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</si>
  <si>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</si>
  <si>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</si>
  <si>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</si>
  <si>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</si>
  <si>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</si>
  <si>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</si>
  <si>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</si>
  <si>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</si>
  <si>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</si>
  <si>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</si>
  <si>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</si>
  <si>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</si>
  <si>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</si>
  <si>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</si>
  <si>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</si>
  <si>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</si>
  <si>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</si>
  <si>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</si>
  <si>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</si>
  <si>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</si>
  <si>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</si>
  <si>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</si>
  <si>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</si>
  <si>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</si>
  <si>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</si>
  <si>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</si>
  <si>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</si>
  <si>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</si>
  <si>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</si>
  <si>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</si>
  <si>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</si>
  <si>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</si>
  <si>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</si>
  <si>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</si>
  <si>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</si>
  <si>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</si>
  <si>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</si>
  <si>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</si>
  <si>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</si>
  <si>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</si>
  <si>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</si>
  <si>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</si>
  <si>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</si>
  <si>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</si>
  <si>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</si>
  <si>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</si>
  <si>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</si>
  <si>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</si>
  <si>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</si>
  <si>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</si>
  <si>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</si>
  <si>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</si>
  <si>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</si>
  <si>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</si>
  <si>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</si>
  <si>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</si>
  <si>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</si>
  <si>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</si>
  <si>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</si>
  <si>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</si>
  <si>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</si>
  <si>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</si>
  <si>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</si>
  <si>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</si>
  <si>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</si>
  <si>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</si>
  <si>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</si>
  <si>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</si>
  <si>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</si>
  <si>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</si>
  <si>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</si>
  <si>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</si>
  <si>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</si>
  <si>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</si>
  <si>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</si>
  <si>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</si>
  <si>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</si>
  <si>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</si>
  <si>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</si>
  <si>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</si>
  <si>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</si>
  <si>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</si>
  <si>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</si>
  <si>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</si>
  <si>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</si>
  <si>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</si>
  <si>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</si>
  <si>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</si>
  <si>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</si>
  <si>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</si>
  <si>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</si>
  <si>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</si>
  <si>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</si>
  <si>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</si>
  <si>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</si>
  <si>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</si>
  <si>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</si>
  <si>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</si>
  <si>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</si>
  <si>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</si>
  <si>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</si>
  <si>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</si>
  <si>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</si>
  <si>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</si>
  <si>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</si>
  <si>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</si>
  <si>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</si>
  <si>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</si>
  <si>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</si>
  <si>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</si>
  <si>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</si>
  <si>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</si>
  <si>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</si>
  <si>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</si>
  <si>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</si>
  <si>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</si>
  <si>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</si>
  <si>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</si>
  <si>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</si>
  <si>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</si>
  <si>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</si>
  <si>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</si>
  <si>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</si>
  <si>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</si>
  <si>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</si>
  <si>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</si>
  <si>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</si>
  <si>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</si>
  <si>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</si>
  <si>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</si>
  <si>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</si>
  <si>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</si>
  <si>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</si>
  <si>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</si>
  <si>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</si>
  <si>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</si>
  <si>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</si>
  <si>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</si>
  <si>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</si>
  <si>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</si>
  <si>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</si>
  <si>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</si>
  <si>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</si>
  <si>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</si>
  <si>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</si>
  <si>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</si>
  <si>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</si>
  <si>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</si>
  <si>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</si>
  <si>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</si>
  <si>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</si>
  <si>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</si>
  <si>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</si>
  <si>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</si>
  <si>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</si>
  <si>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</si>
  <si>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</si>
  <si>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</si>
  <si>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</si>
  <si>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</si>
  <si>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</si>
  <si>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</si>
  <si>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</si>
  <si>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</si>
  <si>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</si>
  <si>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</si>
  <si>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</si>
  <si>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</si>
  <si>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</si>
  <si>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</si>
  <si>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</si>
  <si>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</si>
  <si>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</si>
  <si>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</si>
  <si>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</si>
  <si>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</si>
  <si>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</si>
  <si>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</si>
  <si>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</si>
  <si>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</si>
  <si>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</si>
  <si>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</si>
  <si>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</si>
  <si>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</si>
  <si>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</si>
  <si>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</si>
  <si>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</si>
  <si>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</si>
  <si>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</si>
  <si>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</si>
  <si>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</si>
  <si>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</si>
  <si>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</si>
  <si>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</si>
  <si>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</si>
  <si>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</si>
  <si>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</si>
  <si>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</si>
  <si>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</si>
  <si>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</si>
  <si>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</si>
  <si>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</si>
  <si>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</si>
  <si>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</si>
  <si>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</si>
  <si>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</si>
  <si>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</si>
  <si>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</si>
  <si>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</si>
  <si>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</si>
  <si>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</si>
  <si>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</si>
  <si>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</si>
  <si>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</si>
  <si>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</si>
  <si>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</si>
  <si>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</si>
  <si>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</si>
  <si>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</si>
  <si>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</si>
  <si>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</si>
  <si>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</si>
  <si>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</si>
  <si>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</si>
  <si>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</si>
  <si>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</si>
  <si>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</si>
  <si>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</si>
  <si>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</si>
  <si>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</si>
  <si>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</si>
  <si>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</si>
  <si>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</si>
  <si>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</si>
  <si>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</si>
  <si>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</si>
  <si>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</si>
  <si>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</si>
  <si>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</si>
  <si>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</si>
  <si>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</si>
  <si>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</si>
  <si>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</si>
  <si>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</si>
  <si>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</si>
  <si>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</si>
  <si>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</si>
  <si>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</si>
  <si>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</si>
  <si>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</si>
  <si>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</si>
  <si>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</si>
  <si>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</si>
  <si>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</si>
  <si>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</si>
  <si>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</si>
  <si>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</si>
  <si>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</si>
  <si>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</si>
  <si>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</si>
  <si>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</si>
  <si>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</si>
  <si>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</si>
  <si>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</si>
  <si>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</si>
  <si>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</si>
  <si>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</si>
  <si>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</si>
  <si>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</si>
  <si>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</si>
  <si>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</si>
  <si>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</si>
  <si>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</si>
  <si>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</si>
  <si>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</si>
  <si>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</si>
  <si>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</si>
  <si>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</si>
  <si>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</si>
  <si>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</si>
  <si>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</si>
  <si>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</si>
  <si>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</si>
  <si>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</si>
  <si>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</si>
  <si>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</si>
  <si>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</si>
  <si>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</si>
  <si>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</si>
  <si>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</si>
  <si>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</si>
  <si>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</si>
  <si>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</si>
  <si>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</si>
  <si>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</si>
  <si>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</si>
  <si>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</si>
  <si>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</si>
  <si>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</si>
  <si>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</si>
  <si>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</si>
  <si>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</si>
  <si>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</si>
  <si>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</si>
  <si>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</si>
  <si>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</si>
  <si>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</si>
  <si>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</si>
  <si>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</si>
  <si>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</si>
  <si>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</si>
  <si>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</si>
  <si>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</si>
  <si>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</si>
  <si>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</si>
  <si>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</si>
  <si>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</si>
  <si>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</si>
  <si>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</si>
  <si>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</si>
  <si>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</si>
  <si>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</si>
  <si>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</si>
  <si>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</si>
  <si>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</si>
  <si>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</si>
  <si>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</si>
  <si>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</si>
  <si>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</si>
  <si>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</si>
  <si>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</si>
  <si>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</si>
  <si>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</si>
  <si>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</si>
  <si>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</si>
  <si>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</si>
  <si>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</si>
  <si>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</si>
  <si>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</si>
  <si>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</si>
  <si>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</si>
  <si>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</si>
  <si>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</si>
  <si>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</si>
  <si>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</si>
  <si>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</si>
  <si>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</si>
  <si>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</si>
  <si>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</si>
  <si>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</si>
  <si>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</si>
  <si>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</si>
  <si>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</si>
  <si>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</si>
  <si>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</si>
  <si>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</si>
  <si>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</si>
  <si>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</si>
  <si>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</si>
  <si>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</si>
  <si>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</si>
  <si>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</si>
  <si>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</si>
  <si>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</si>
  <si>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</si>
  <si>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</si>
  <si>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</si>
  <si>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</si>
  <si>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</si>
  <si>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</si>
  <si>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</si>
  <si>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</si>
  <si>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</si>
  <si>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</si>
  <si>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</si>
  <si>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</si>
  <si>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</si>
  <si>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</si>
  <si>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</si>
  <si>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</si>
  <si>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</si>
  <si>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</si>
  <si>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</si>
  <si>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</si>
  <si>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</si>
  <si>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</si>
  <si>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</si>
  <si>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</si>
  <si>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</si>
  <si>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</si>
  <si>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</si>
  <si>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</si>
  <si>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</si>
  <si>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</si>
  <si>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</si>
  <si>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</si>
  <si>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</si>
  <si>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</si>
  <si>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</si>
  <si>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</si>
  <si>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</si>
  <si>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</si>
  <si>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</si>
  <si>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</si>
  <si>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</si>
  <si>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</si>
  <si>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</si>
  <si>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</si>
  <si>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</si>
  <si>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</si>
  <si>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</si>
  <si>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</si>
  <si>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</si>
  <si>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</si>
  <si>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</si>
  <si>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</si>
  <si>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</si>
  <si>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</si>
  <si>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</si>
  <si>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</si>
  <si>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</si>
  <si>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</si>
  <si>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</si>
  <si>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</si>
  <si>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</si>
  <si>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</si>
  <si>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</si>
  <si>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</si>
  <si>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</si>
  <si>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</si>
  <si>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</si>
  <si>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</si>
  <si>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</si>
  <si>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</si>
  <si>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</si>
  <si>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</si>
  <si>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</si>
  <si>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</si>
  <si>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</si>
  <si>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</si>
  <si>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</si>
  <si>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</si>
  <si>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</si>
  <si>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</si>
  <si>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</si>
  <si>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</si>
  <si>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</si>
  <si>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</si>
  <si>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</si>
  <si>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</si>
  <si>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</si>
  <si>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</si>
  <si>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</si>
  <si>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</si>
  <si>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</si>
  <si>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</si>
  <si>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</si>
  <si>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</si>
  <si>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</si>
  <si>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</si>
  <si>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</si>
  <si>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</si>
  <si>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</si>
  <si>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</si>
  <si>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</si>
  <si>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</si>
  <si>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</si>
  <si>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</si>
  <si>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</si>
  <si>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</si>
  <si>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</si>
  <si>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</si>
  <si>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</si>
  <si>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</si>
  <si>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</si>
  <si>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</si>
  <si>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</si>
  <si>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</si>
  <si>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</si>
  <si>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</si>
  <si>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</si>
  <si>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</si>
  <si>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</si>
  <si>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</si>
  <si>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</si>
  <si>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</si>
  <si>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</si>
  <si>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</si>
  <si>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</si>
  <si>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</si>
  <si>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</si>
  <si>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</si>
  <si>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</si>
  <si>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</si>
  <si>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</si>
  <si>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</si>
  <si>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</si>
  <si>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</si>
  <si>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</si>
  <si>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</si>
  <si>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</si>
  <si>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</si>
  <si>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</si>
  <si>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</si>
  <si>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</si>
  <si>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</si>
  <si>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</si>
  <si>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</si>
  <si>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</si>
  <si>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</si>
  <si>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</si>
  <si>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</si>
  <si>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</si>
  <si>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</si>
  <si>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</si>
  <si>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</si>
  <si>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</si>
  <si>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</si>
  <si>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</si>
  <si>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</si>
  <si>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</si>
  <si>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</si>
  <si>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</si>
  <si>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</si>
  <si>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</si>
  <si>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</si>
  <si>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</si>
  <si>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</si>
  <si>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</si>
  <si>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</si>
  <si>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</si>
  <si>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</si>
  <si>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</si>
  <si>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</si>
  <si>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</si>
  <si>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</si>
  <si>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</si>
  <si>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</si>
  <si>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</si>
  <si>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</si>
  <si>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</si>
  <si>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</si>
  <si>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</si>
  <si>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</si>
  <si>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</si>
  <si>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</si>
  <si>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</si>
  <si>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</si>
  <si>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</si>
  <si>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</si>
  <si>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</si>
  <si>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</si>
  <si>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</si>
  <si>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</si>
  <si>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</si>
  <si>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</si>
  <si>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</si>
  <si>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</si>
  <si>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</si>
  <si>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</si>
  <si>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</si>
  <si>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</si>
  <si>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</si>
  <si>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</si>
  <si>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</si>
  <si>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</si>
  <si>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</si>
  <si>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</si>
  <si>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</si>
  <si>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</si>
  <si>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</si>
  <si>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</si>
  <si>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</si>
  <si>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</si>
  <si>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</si>
  <si>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</si>
  <si>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</si>
  <si>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</si>
  <si>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</si>
  <si>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</si>
  <si>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</si>
  <si>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</si>
  <si>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</si>
  <si>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</si>
  <si>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</si>
  <si>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</si>
  <si>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</si>
  <si>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</si>
  <si>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</si>
  <si>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</si>
  <si>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</si>
  <si>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</si>
  <si>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</si>
  <si>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</si>
  <si>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</si>
  <si>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</si>
  <si>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</si>
  <si>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</si>
  <si>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</si>
  <si>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</si>
  <si>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</si>
  <si>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</si>
  <si>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</si>
  <si>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</si>
  <si>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</si>
  <si>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</si>
  <si>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</si>
  <si>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</si>
  <si>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</si>
  <si>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</si>
  <si>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</si>
  <si>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</si>
  <si>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</si>
  <si>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</si>
  <si>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</si>
  <si>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</si>
  <si>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</si>
  <si>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</si>
  <si>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</si>
  <si>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</si>
  <si>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</si>
  <si>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</si>
  <si>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</si>
  <si>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</si>
  <si>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</si>
  <si>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</si>
  <si>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</si>
  <si>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</si>
  <si>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</si>
  <si>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</si>
  <si>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</si>
  <si>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</si>
  <si>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</si>
  <si>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</si>
  <si>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</si>
  <si>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</si>
  <si>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</si>
  <si>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</si>
  <si>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</si>
  <si>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</si>
  <si>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</si>
  <si>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</si>
  <si>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</si>
  <si>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</si>
  <si>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</si>
  <si>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</si>
  <si>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</si>
  <si>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</si>
  <si>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</si>
  <si>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</si>
  <si>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</si>
  <si>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</si>
  <si>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</si>
  <si>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</si>
  <si>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</si>
  <si>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</si>
  <si>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</si>
  <si>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</si>
  <si>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</si>
  <si>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</si>
  <si>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</si>
  <si>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</si>
  <si>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</si>
  <si>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</si>
  <si>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</si>
  <si>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</si>
  <si>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</si>
  <si>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</si>
  <si>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</si>
  <si>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</si>
  <si>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</si>
  <si>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</si>
  <si>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</si>
  <si>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</si>
  <si>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</si>
  <si>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</si>
  <si>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</si>
  <si>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</si>
  <si>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</si>
  <si>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</si>
  <si>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</si>
  <si>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</si>
  <si>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</si>
  <si>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</si>
  <si>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</si>
  <si>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</si>
  <si>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</si>
  <si>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</si>
  <si>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</si>
  <si>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</si>
  <si>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</si>
  <si>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</si>
  <si>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</si>
  <si>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</si>
  <si>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</si>
  <si>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</si>
  <si>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</si>
  <si>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</si>
  <si>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</si>
  <si>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</si>
  <si>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</si>
  <si>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</si>
  <si>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</si>
  <si>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</si>
  <si>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</si>
  <si>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</si>
  <si>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</si>
  <si>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</si>
  <si>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</si>
  <si>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</si>
  <si>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</si>
  <si>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</si>
  <si>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</si>
  <si>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</si>
  <si>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</si>
  <si>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</si>
  <si>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</si>
  <si>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</si>
  <si>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</si>
  <si>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</si>
  <si>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</si>
  <si>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</si>
  <si>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</si>
  <si>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</si>
  <si>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</si>
  <si>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</si>
  <si>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</si>
  <si>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</si>
  <si>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</si>
  <si>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</si>
  <si>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</si>
  <si>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</si>
  <si>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</si>
  <si>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</si>
  <si>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</si>
  <si>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</si>
  <si>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</si>
  <si>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</si>
  <si>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</si>
  <si>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</si>
  <si>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</si>
  <si>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</si>
  <si>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</si>
  <si>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</si>
  <si>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</si>
  <si>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</si>
  <si>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</si>
  <si>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</si>
  <si>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</si>
  <si>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</si>
  <si>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</si>
  <si>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</si>
  <si>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</si>
  <si>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</si>
  <si>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</si>
  <si>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</si>
  <si>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</si>
  <si>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</si>
  <si>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</si>
  <si>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</si>
  <si>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</si>
  <si>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</si>
  <si>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</si>
  <si>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</si>
  <si>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</si>
  <si>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</si>
  <si>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</si>
  <si>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</si>
  <si>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</si>
  <si>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</si>
  <si>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</si>
  <si>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</si>
  <si>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</si>
  <si>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</si>
  <si>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</si>
  <si>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</si>
  <si>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</si>
  <si>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</si>
  <si>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</si>
  <si>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</si>
  <si>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</si>
  <si>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</si>
  <si>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</si>
  <si>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</si>
  <si>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</si>
  <si>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</si>
  <si>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</si>
  <si>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</si>
  <si>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</si>
  <si>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</si>
  <si>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</si>
  <si>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</si>
  <si>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</si>
  <si>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</si>
  <si>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</si>
  <si>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</si>
  <si>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</si>
  <si>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</si>
  <si>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</si>
  <si>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</si>
  <si>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</si>
  <si>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</si>
  <si>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</si>
  <si>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</si>
  <si>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</si>
  <si>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</si>
  <si>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</si>
  <si>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</si>
  <si>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</si>
  <si>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</si>
  <si>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</si>
  <si>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</si>
  <si>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</si>
  <si>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</si>
  <si>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</si>
  <si>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</si>
  <si>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</si>
  <si>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</si>
  <si>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</si>
  <si>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</si>
  <si>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</si>
  <si>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</si>
  <si>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</si>
  <si>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</si>
  <si>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</si>
  <si>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</si>
  <si>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</si>
  <si>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</si>
  <si>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</si>
  <si>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</si>
  <si>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</si>
  <si>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</si>
  <si>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</si>
  <si>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</si>
  <si>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</si>
  <si>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</si>
  <si>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</si>
  <si>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</si>
  <si>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</si>
  <si>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</si>
  <si>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</si>
  <si>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</si>
  <si>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</si>
  <si>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</si>
  <si>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</si>
  <si>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</si>
  <si>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</si>
  <si>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</si>
  <si>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</si>
  <si>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</si>
  <si>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</si>
  <si>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</si>
  <si>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</si>
  <si>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</si>
  <si>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</si>
  <si>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</si>
  <si>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</si>
  <si>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</si>
  <si>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</si>
  <si>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</si>
  <si>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</si>
  <si>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</si>
  <si>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</si>
  <si>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</si>
  <si>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</si>
  <si>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</si>
  <si>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</si>
  <si>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</si>
  <si>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</si>
  <si>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</si>
  <si>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</si>
  <si>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</si>
  <si>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</si>
  <si>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</si>
  <si>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</si>
  <si>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</si>
  <si>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</si>
  <si>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</si>
  <si>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</si>
  <si>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</si>
  <si>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</si>
  <si>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</si>
  <si>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</si>
  <si>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</si>
  <si>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</si>
  <si>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</si>
  <si>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</si>
  <si>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</si>
  <si>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</si>
  <si>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</si>
  <si>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</si>
  <si>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</si>
  <si>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</si>
  <si>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</si>
  <si>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</si>
  <si>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</si>
  <si>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</si>
  <si>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</si>
  <si>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</si>
  <si>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</si>
  <si>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</si>
  <si>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</si>
  <si>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</si>
  <si>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</si>
  <si>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</si>
  <si>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</si>
  <si>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</si>
  <si>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</si>
  <si>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</si>
  <si>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</si>
  <si>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</si>
  <si>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</si>
  <si>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</si>
  <si>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</si>
  <si>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</si>
  <si>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</si>
  <si>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</si>
  <si>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</si>
  <si>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</si>
  <si>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</si>
  <si>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</si>
  <si>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</si>
  <si>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</si>
  <si>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</si>
  <si>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</si>
  <si>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</si>
  <si>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</si>
  <si>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</si>
  <si>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</si>
  <si>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</si>
  <si>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</si>
  <si>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</si>
  <si>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</si>
  <si>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</si>
  <si>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</si>
  <si>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</si>
  <si>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</si>
  <si>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</si>
  <si>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</si>
  <si>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</si>
  <si>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</si>
  <si>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</si>
  <si>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</si>
  <si>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</si>
  <si>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</si>
  <si>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</si>
  <si>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</si>
  <si>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</si>
  <si>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</si>
  <si>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</si>
  <si>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</si>
  <si>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</si>
  <si>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</si>
  <si>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</si>
  <si>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</si>
  <si>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</si>
  <si>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</si>
  <si>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</si>
  <si>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</si>
  <si>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</si>
  <si>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</si>
  <si>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</si>
  <si>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</si>
  <si>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</si>
  <si>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</si>
  <si>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</si>
  <si>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</si>
  <si>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</si>
  <si>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</si>
  <si>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</si>
  <si>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</si>
  <si>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</si>
  <si>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</si>
  <si>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</si>
  <si>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</si>
  <si>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</si>
  <si>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</si>
  <si>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</si>
  <si>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</si>
  <si>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</si>
  <si>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</si>
  <si>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</si>
  <si>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</si>
  <si>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</si>
  <si>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</si>
  <si>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</si>
  <si>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</si>
  <si>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</si>
  <si>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</si>
  <si>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</si>
  <si>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</si>
  <si>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</si>
  <si>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</si>
  <si>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</si>
  <si>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</si>
  <si>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</si>
  <si>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</si>
  <si>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</si>
  <si>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</si>
  <si>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</si>
  <si>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</si>
  <si>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</si>
  <si>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</si>
  <si>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</si>
  <si>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</si>
  <si>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</si>
  <si>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</si>
  <si>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</si>
  <si>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</si>
  <si>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</si>
  <si>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</si>
  <si>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</si>
  <si>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</si>
  <si>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</si>
  <si>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</si>
  <si>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</si>
  <si>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</si>
  <si>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</si>
  <si>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</si>
  <si>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</si>
  <si>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</si>
  <si>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</si>
  <si>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</si>
  <si>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</si>
  <si>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</si>
  <si>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</si>
  <si>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</si>
  <si>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</si>
  <si>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</si>
  <si>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</si>
  <si>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</si>
  <si>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</si>
  <si>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</si>
  <si>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</si>
  <si>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</si>
  <si>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</si>
  <si>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</si>
  <si>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</si>
  <si>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</si>
  <si>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</si>
  <si>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</si>
  <si>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</si>
  <si>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</si>
  <si>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</si>
  <si>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</si>
  <si>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</si>
  <si>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</si>
  <si>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</si>
  <si>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</si>
  <si>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</si>
  <si>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</si>
  <si>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</si>
  <si>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</si>
  <si>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</si>
  <si>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</si>
  <si>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</si>
  <si>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</si>
  <si>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</si>
  <si>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</si>
  <si>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</si>
  <si>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</si>
  <si>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</si>
  <si>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</si>
  <si>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</si>
  <si>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</si>
  <si>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</si>
  <si>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</si>
  <si>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</si>
  <si>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</si>
  <si>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</si>
  <si>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</si>
  <si>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</si>
  <si>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</si>
  <si>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</si>
  <si>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</si>
  <si>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</si>
  <si>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</si>
  <si>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</si>
  <si>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</si>
  <si>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</si>
  <si>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</si>
  <si>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</si>
  <si>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</si>
  <si>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</si>
  <si>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</si>
  <si>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</si>
  <si>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</si>
  <si>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</si>
  <si>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</si>
  <si>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</si>
  <si>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</si>
  <si>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</si>
  <si>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</si>
  <si>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</si>
  <si>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</si>
  <si>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</si>
  <si>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</si>
  <si>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</si>
  <si>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</si>
  <si>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</si>
  <si>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</si>
  <si>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</si>
  <si>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</si>
  <si>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</si>
  <si>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</si>
  <si>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</si>
  <si>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</si>
  <si>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</si>
  <si>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</si>
  <si>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</si>
  <si>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</si>
  <si>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</si>
  <si>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</si>
  <si>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</si>
  <si>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</si>
  <si>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</si>
  <si>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</si>
  <si>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</si>
  <si>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</si>
  <si>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</si>
  <si>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</si>
  <si>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</si>
  <si>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</si>
  <si>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</si>
  <si>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</si>
  <si>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</si>
  <si>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</si>
  <si>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</si>
  <si>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</si>
  <si>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</si>
  <si>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</si>
  <si>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</si>
  <si>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</si>
  <si>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</si>
  <si>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</si>
  <si>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</si>
  <si>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</si>
  <si>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</si>
  <si>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</si>
  <si>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</si>
  <si>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</si>
  <si>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</si>
  <si>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</si>
  <si>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</si>
  <si>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</si>
  <si>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</si>
  <si>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</si>
  <si>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</si>
  <si>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</si>
  <si>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</si>
  <si>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</si>
  <si>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</si>
  <si>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</si>
  <si>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</si>
  <si>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</si>
  <si>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</si>
  <si>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</si>
  <si>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</si>
  <si>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</si>
  <si>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</si>
  <si>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</si>
  <si>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</si>
  <si>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</si>
  <si>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</si>
  <si>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</si>
  <si>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</si>
  <si>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</si>
  <si>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</si>
  <si>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</si>
  <si>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</si>
  <si>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</si>
  <si>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</si>
  <si>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</si>
  <si>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</si>
  <si>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</si>
  <si>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</si>
  <si>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</si>
  <si>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</si>
  <si>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</si>
  <si>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</si>
  <si>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</si>
  <si>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</si>
  <si>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</si>
  <si>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</si>
  <si>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</si>
  <si>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</si>
  <si>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</si>
  <si>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</si>
  <si>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</si>
  <si>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</si>
  <si>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</si>
  <si>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</si>
  <si>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</si>
  <si>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</si>
  <si>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</si>
  <si>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</si>
  <si>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</si>
  <si>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</si>
  <si>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</si>
  <si>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</si>
  <si>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</si>
  <si>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</si>
  <si>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</si>
  <si>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</si>
  <si>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</si>
  <si>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</si>
  <si>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</si>
  <si>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</si>
  <si>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</si>
  <si>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</si>
  <si>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</si>
  <si>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</si>
  <si>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</si>
  <si>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</si>
  <si>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</si>
  <si>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</si>
  <si>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</si>
  <si>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</si>
  <si>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</si>
  <si>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</si>
  <si>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</si>
  <si>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</si>
  <si>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</si>
  <si>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</si>
  <si>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</si>
  <si>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</si>
  <si>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</si>
  <si>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</si>
  <si>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</si>
  <si>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</si>
  <si>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</si>
  <si>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</si>
  <si>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</si>
  <si>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</si>
  <si>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</si>
  <si>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</si>
  <si>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</si>
  <si>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</si>
  <si>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</si>
  <si>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</si>
  <si>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</si>
  <si>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</si>
  <si>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</si>
  <si>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</si>
  <si>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</si>
  <si>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</si>
  <si>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</si>
  <si>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</si>
  <si>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</si>
  <si>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</si>
  <si>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</si>
  <si>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</si>
  <si>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</si>
  <si>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</si>
  <si>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</si>
  <si>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</si>
  <si>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</si>
  <si>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</si>
  <si>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</si>
  <si>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</si>
  <si>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</si>
  <si>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</si>
  <si>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</si>
  <si>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</si>
  <si>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</si>
  <si>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</si>
  <si>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</si>
  <si>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</si>
  <si>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</si>
  <si>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</si>
  <si>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</si>
  <si>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</si>
  <si>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</si>
  <si>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</si>
  <si>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</si>
  <si>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</si>
  <si>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</si>
  <si>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</si>
  <si>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</si>
  <si>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</si>
  <si>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</si>
  <si>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</si>
  <si>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</si>
  <si>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</si>
  <si>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</si>
  <si>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</si>
  <si>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</si>
  <si>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</si>
  <si>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</si>
  <si>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</si>
  <si>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</si>
  <si>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</si>
  <si>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</si>
  <si>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</si>
  <si>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</si>
  <si>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</si>
  <si>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</si>
  <si>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</si>
  <si>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</si>
  <si>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</si>
  <si>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</si>
  <si>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</si>
  <si>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</si>
  <si>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</si>
  <si>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</si>
  <si>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</si>
  <si>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</si>
  <si>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</si>
  <si>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</si>
  <si>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</si>
  <si>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</si>
  <si>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</si>
  <si>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</si>
  <si>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</si>
  <si>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</si>
  <si>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</si>
  <si>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</si>
  <si>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</si>
  <si>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</si>
  <si>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</si>
  <si>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</si>
  <si>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</si>
  <si>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</si>
  <si>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</si>
  <si>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</si>
  <si>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</si>
  <si>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</si>
  <si>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</si>
  <si>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</si>
  <si>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</si>
  <si>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</si>
  <si>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</si>
  <si>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</si>
  <si>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</si>
  <si>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</si>
  <si>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</si>
  <si>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</si>
  <si>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</si>
  <si>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</si>
  <si>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</si>
  <si>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</si>
  <si>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</si>
  <si>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</si>
  <si>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</si>
  <si>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</si>
  <si>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</si>
  <si>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</si>
  <si>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</si>
  <si>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</si>
  <si>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</si>
  <si>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</si>
  <si>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</si>
  <si>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</si>
  <si>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</si>
  <si>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</si>
  <si>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</si>
  <si>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</si>
  <si>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</si>
  <si>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</si>
  <si>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</si>
  <si>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</si>
  <si>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</si>
  <si>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</si>
  <si>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</si>
  <si>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</si>
  <si>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</si>
  <si>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</si>
  <si>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</si>
  <si>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</si>
  <si>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</si>
  <si>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</si>
  <si>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</si>
  <si>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</si>
  <si>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</si>
  <si>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</si>
  <si>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</si>
  <si>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</si>
  <si>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</si>
  <si>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</si>
  <si>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</si>
  <si>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</si>
  <si>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</si>
  <si>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</si>
  <si>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</si>
  <si>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</si>
  <si>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</si>
  <si>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</si>
  <si>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</si>
  <si>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</si>
  <si>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</si>
  <si>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</si>
  <si>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</si>
  <si>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</si>
  <si>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</si>
  <si>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</si>
  <si>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</si>
  <si>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</si>
  <si>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</si>
  <si>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</si>
  <si>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</si>
  <si>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</si>
  <si>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</si>
  <si>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</si>
  <si>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</si>
  <si>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</si>
  <si>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</si>
  <si>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</si>
  <si>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</si>
  <si>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</si>
  <si>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</si>
  <si>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</si>
  <si>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</si>
  <si>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</si>
  <si>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</si>
  <si>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</si>
  <si>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</si>
  <si>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</si>
  <si>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</si>
  <si>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</si>
  <si>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</si>
  <si>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</si>
  <si>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</si>
  <si>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</si>
  <si>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</si>
  <si>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</si>
  <si>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</si>
  <si>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</si>
  <si>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</si>
  <si>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</si>
  <si>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</si>
  <si>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</si>
  <si>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</si>
  <si>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</si>
  <si>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</si>
  <si>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</si>
  <si>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</si>
  <si>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</si>
  <si>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</si>
  <si>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</si>
  <si>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</si>
  <si>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</si>
  <si>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</si>
  <si>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</si>
  <si>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</si>
  <si>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</si>
  <si>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</si>
  <si>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</si>
  <si>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</si>
  <si>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</si>
  <si>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</si>
  <si>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</si>
  <si>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</si>
  <si>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</si>
  <si>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</si>
  <si>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</si>
  <si>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</si>
  <si>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</si>
  <si>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</si>
  <si>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</si>
  <si>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</si>
  <si>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</si>
  <si>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</si>
  <si>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</si>
  <si>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</si>
  <si>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</si>
  <si>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</si>
  <si>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</si>
  <si>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</si>
  <si>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</si>
  <si>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</si>
  <si>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</si>
  <si>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</si>
  <si>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</si>
  <si>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</si>
  <si>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</si>
  <si>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</si>
  <si>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</si>
  <si>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</si>
  <si>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</si>
  <si>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</si>
  <si>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</si>
  <si>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</si>
  <si>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</si>
  <si>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</si>
  <si>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</si>
  <si>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</si>
  <si>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</si>
  <si>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</si>
  <si>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</si>
  <si>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</si>
  <si>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</si>
  <si>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</si>
  <si>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</si>
  <si>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</si>
  <si>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</si>
  <si>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</si>
  <si>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</si>
  <si>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</si>
  <si>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</si>
  <si>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</si>
  <si>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</si>
  <si>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</si>
  <si>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</si>
  <si>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</si>
  <si>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</si>
  <si>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</si>
  <si>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</si>
  <si>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</si>
  <si>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</si>
  <si>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</si>
  <si>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</si>
  <si>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</si>
  <si>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</si>
  <si>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</si>
  <si>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</si>
  <si>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</si>
  <si>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</si>
  <si>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</si>
  <si>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</si>
  <si>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</si>
  <si>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</si>
  <si>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</si>
  <si>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</si>
  <si>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</si>
  <si>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</si>
  <si>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</si>
  <si>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</si>
  <si>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</si>
  <si>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</si>
  <si>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</si>
  <si>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</si>
  <si>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</si>
  <si>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</si>
  <si>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</si>
  <si>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</si>
  <si>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</si>
  <si>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</si>
  <si>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</si>
  <si>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</si>
  <si>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</si>
  <si>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</si>
  <si>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</si>
  <si>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</si>
  <si>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</si>
  <si>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</si>
  <si>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</si>
  <si>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</si>
  <si>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</si>
  <si>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</si>
  <si>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</si>
  <si>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</si>
  <si>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</si>
  <si>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</si>
  <si>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</si>
  <si>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</si>
  <si>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</si>
  <si>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</si>
  <si>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</si>
  <si>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</si>
  <si>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</si>
  <si>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</si>
  <si>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</si>
  <si>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</si>
  <si>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</si>
  <si>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</si>
  <si>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</si>
  <si>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</si>
  <si>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</si>
  <si>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</si>
  <si>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</si>
  <si>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</si>
  <si>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</si>
  <si>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</si>
  <si>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</si>
  <si>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</si>
  <si>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</si>
  <si>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</si>
  <si>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</si>
  <si>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</si>
  <si>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</si>
  <si>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</si>
  <si>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</si>
  <si>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</si>
  <si>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</si>
  <si>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</si>
  <si>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</si>
  <si>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</si>
  <si>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</si>
  <si>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</si>
  <si>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</si>
  <si>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</si>
  <si>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</si>
  <si>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</si>
  <si>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</si>
  <si>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</si>
  <si>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</si>
  <si>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</si>
  <si>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</si>
  <si>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</si>
  <si>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</si>
  <si>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</si>
  <si>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</si>
  <si>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</si>
  <si>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</si>
  <si>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</si>
  <si>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</si>
  <si>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</si>
  <si>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</si>
  <si>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</si>
  <si>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</si>
  <si>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</si>
  <si>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</si>
  <si>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</si>
  <si>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</si>
  <si>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</si>
  <si>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</si>
  <si>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</si>
  <si>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</si>
  <si>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</si>
  <si>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</si>
  <si>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</si>
  <si>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</si>
  <si>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</si>
  <si>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</si>
  <si>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</si>
  <si>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</si>
  <si>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</si>
  <si>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</si>
  <si>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</si>
  <si>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</si>
  <si>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</si>
  <si>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</si>
  <si>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</si>
  <si>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</si>
  <si>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</si>
  <si>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</si>
  <si>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</si>
  <si>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</si>
  <si>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</si>
  <si>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</si>
  <si>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</si>
  <si>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</si>
  <si>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</si>
  <si>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</si>
  <si>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</si>
  <si>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</si>
  <si>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</si>
  <si>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</si>
  <si>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</si>
  <si>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</si>
  <si>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</si>
  <si>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</si>
  <si>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</si>
  <si>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</si>
  <si>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</si>
  <si>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</si>
  <si>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</si>
  <si>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</si>
  <si>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</si>
  <si>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</si>
  <si>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</si>
  <si>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</si>
  <si>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</si>
  <si>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</si>
  <si>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</si>
  <si>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</si>
  <si>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</si>
  <si>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</si>
  <si>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</si>
  <si>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</si>
  <si>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</si>
  <si>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</si>
  <si>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</si>
  <si>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</si>
  <si>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</si>
  <si>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</si>
  <si>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</si>
  <si>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</si>
  <si>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</si>
  <si>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</si>
  <si>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</si>
  <si>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</si>
  <si>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</si>
  <si>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</si>
  <si>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</si>
  <si>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</si>
  <si>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</si>
  <si>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</si>
  <si>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</si>
  <si>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</si>
  <si>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</si>
  <si>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</si>
  <si>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</si>
  <si>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</si>
  <si>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</si>
  <si>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</si>
  <si>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</si>
  <si>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</si>
  <si>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</si>
  <si>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</si>
  <si>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</si>
  <si>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</si>
  <si>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</si>
  <si>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</si>
  <si>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</si>
  <si>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</si>
  <si>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</si>
  <si>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</si>
  <si>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</si>
  <si>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</si>
  <si>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</si>
  <si>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</si>
  <si>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</si>
  <si>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</si>
  <si>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</si>
  <si>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</si>
  <si>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</si>
  <si>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</si>
  <si>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</si>
  <si>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</si>
  <si>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</si>
  <si>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</si>
  <si>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</si>
  <si>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</si>
  <si>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</si>
  <si>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</si>
  <si>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</si>
  <si>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</si>
  <si>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</si>
  <si>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</si>
  <si>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</si>
  <si>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</si>
  <si>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</si>
  <si>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</si>
  <si>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</si>
  <si>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</si>
  <si>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</si>
  <si>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</si>
  <si>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</si>
  <si>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</si>
  <si>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</si>
  <si>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</si>
  <si>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</si>
  <si>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</si>
  <si>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</si>
  <si>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</si>
  <si>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</si>
  <si>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</si>
  <si>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</si>
  <si>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</si>
  <si>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</si>
  <si>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</si>
  <si>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</si>
  <si>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</si>
  <si>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</si>
  <si>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</si>
  <si>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</si>
  <si>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</si>
  <si>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</si>
  <si>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</si>
  <si>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</si>
  <si>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</si>
  <si>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</si>
  <si>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</si>
  <si>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</si>
  <si>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</si>
  <si>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</si>
  <si>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</si>
  <si>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</si>
  <si>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</si>
  <si>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</si>
  <si>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</si>
  <si>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</si>
  <si>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</si>
  <si>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</si>
  <si>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</si>
  <si>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</si>
  <si>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</si>
  <si>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</si>
  <si>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</si>
  <si>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</si>
  <si>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</si>
  <si>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</si>
  <si>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</si>
  <si>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</si>
  <si>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</si>
  <si>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</si>
  <si>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</si>
  <si>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</si>
  <si>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</si>
  <si>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</si>
  <si>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</si>
  <si>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</si>
  <si>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</si>
  <si>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</si>
  <si>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</si>
  <si>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</si>
  <si>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</si>
  <si>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</si>
  <si>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</si>
  <si>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</si>
  <si>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</si>
  <si>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</si>
  <si>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</si>
  <si>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</si>
  <si>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</si>
  <si>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</si>
  <si>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</si>
  <si>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</si>
  <si>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</si>
  <si>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</si>
  <si>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</si>
  <si>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</si>
  <si>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</si>
  <si>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</si>
  <si>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</si>
  <si>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</si>
  <si>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</si>
  <si>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</si>
  <si>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</si>
  <si>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</si>
  <si>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</si>
  <si>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</si>
  <si>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</si>
  <si>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</si>
  <si>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</si>
  <si>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</si>
  <si>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</si>
  <si>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</si>
  <si>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</si>
  <si>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</si>
  <si>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</si>
  <si>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</si>
  <si>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</si>
  <si>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</si>
  <si>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</si>
  <si>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</si>
  <si>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</si>
  <si>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</si>
  <si>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</si>
  <si>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</si>
  <si>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</si>
  <si>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</si>
  <si>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</si>
  <si>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</si>
  <si>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</si>
  <si>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</si>
  <si>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</si>
  <si>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</si>
  <si>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</si>
  <si>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</si>
  <si>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</si>
  <si>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</si>
  <si>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</si>
  <si>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</si>
  <si>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</si>
  <si>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</si>
  <si>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</si>
  <si>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</si>
  <si>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</si>
  <si>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</si>
  <si>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</si>
  <si>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</si>
  <si>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</si>
  <si>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</si>
  <si>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</si>
  <si>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</si>
  <si>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</si>
  <si>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</si>
  <si>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</si>
  <si>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</si>
  <si>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</si>
  <si>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</si>
  <si>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</si>
  <si>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</si>
  <si>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</si>
  <si>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</si>
  <si>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</si>
  <si>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</si>
  <si>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</si>
  <si>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</si>
  <si>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</si>
  <si>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</si>
  <si>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</si>
  <si>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</si>
  <si>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</si>
  <si>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</si>
  <si>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</si>
  <si>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</si>
  <si>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</si>
  <si>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</si>
  <si>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</si>
  <si>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</si>
  <si>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</si>
  <si>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</si>
  <si>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</si>
  <si>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</si>
  <si>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</si>
  <si>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</si>
  <si>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</si>
  <si>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</si>
  <si>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</si>
  <si>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</si>
  <si>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</si>
  <si>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</si>
  <si>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</si>
  <si>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</si>
  <si>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</si>
  <si>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</si>
  <si>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</si>
  <si>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</si>
  <si>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</si>
  <si>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</si>
  <si>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</si>
  <si>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</si>
  <si>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</si>
  <si>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</si>
  <si>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</si>
  <si>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</si>
  <si>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</si>
  <si>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</si>
  <si>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</si>
  <si>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</si>
  <si>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</si>
  <si>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</si>
  <si>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</si>
  <si>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</si>
  <si>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</si>
  <si>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</si>
  <si>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</si>
  <si>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</si>
  <si>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</si>
  <si>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</si>
  <si>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</si>
  <si>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</si>
  <si>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</si>
  <si>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</si>
  <si>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</si>
  <si>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</si>
  <si>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</si>
  <si>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</si>
  <si>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</si>
  <si>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</si>
  <si>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</si>
  <si>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</si>
  <si>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</si>
  <si>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</si>
  <si>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</si>
  <si>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</si>
  <si>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</si>
  <si>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</si>
  <si>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</si>
  <si>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</si>
  <si>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</si>
  <si>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</si>
  <si>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</si>
  <si>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</si>
  <si>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</si>
  <si>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</si>
  <si>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</si>
  <si>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</si>
  <si>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</si>
  <si>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</si>
  <si>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</si>
  <si>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</si>
  <si>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</si>
  <si>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</si>
  <si>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</si>
  <si>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</si>
  <si>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</si>
  <si>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</si>
  <si>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</si>
  <si>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</si>
  <si>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</si>
  <si>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</si>
  <si>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</si>
  <si>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</si>
  <si>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</si>
  <si>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</si>
  <si>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</si>
  <si>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</si>
  <si>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</si>
  <si>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</si>
  <si>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</si>
  <si>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</si>
  <si>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</si>
  <si>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</si>
  <si>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</si>
  <si>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</si>
  <si>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</si>
  <si>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</si>
  <si>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</si>
  <si>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</si>
  <si>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</si>
  <si>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</si>
  <si>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</si>
  <si>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</si>
  <si>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</si>
  <si>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</si>
  <si>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</si>
  <si>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</si>
  <si>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</si>
  <si>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</si>
  <si>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</si>
  <si>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</si>
  <si>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</si>
  <si>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</si>
  <si>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</si>
  <si>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</si>
  <si>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</si>
  <si>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</si>
  <si>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</si>
  <si>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</si>
  <si>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</si>
  <si>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</si>
  <si>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</si>
  <si>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</si>
  <si>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</si>
  <si>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</si>
  <si>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</si>
  <si>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</si>
  <si>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</si>
  <si>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</si>
  <si>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</si>
  <si>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</si>
  <si>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</si>
  <si>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</si>
  <si>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</si>
  <si>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</si>
  <si>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</si>
  <si>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</si>
  <si>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</si>
  <si>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</si>
  <si>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</si>
  <si>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</si>
  <si>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</si>
  <si>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</si>
  <si>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</si>
  <si>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</si>
  <si>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</si>
  <si>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</si>
  <si>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</si>
  <si>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</si>
  <si>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</si>
  <si>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</si>
  <si>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</si>
  <si>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</si>
  <si>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</si>
  <si>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</si>
  <si>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</si>
  <si>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</si>
  <si>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</si>
  <si>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</si>
  <si>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</si>
  <si>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</si>
  <si>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</si>
  <si>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</si>
  <si>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</si>
  <si>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</si>
  <si>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</si>
  <si>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</si>
  <si>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</si>
  <si>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</si>
  <si>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</si>
  <si>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</si>
  <si>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</si>
  <si>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</si>
  <si>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</si>
  <si>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</si>
  <si>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</si>
  <si>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</si>
  <si>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</si>
  <si>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</si>
  <si>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</si>
  <si>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</si>
  <si>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</si>
  <si>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</si>
  <si>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</si>
  <si>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</si>
  <si>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</si>
  <si>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</si>
  <si>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</si>
  <si>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</si>
  <si>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</si>
  <si>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</si>
  <si>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</si>
  <si>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</si>
  <si>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</si>
  <si>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</si>
  <si>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</si>
  <si>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</si>
  <si>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</si>
  <si>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</si>
  <si>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</si>
  <si>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</si>
  <si>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</si>
  <si>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</si>
  <si>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</si>
  <si>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</si>
  <si>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</si>
  <si>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</si>
  <si>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</si>
  <si>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</si>
  <si>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</si>
  <si>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</si>
  <si>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</si>
  <si>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</si>
  <si>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</si>
  <si>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</si>
  <si>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</si>
  <si>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</si>
  <si>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</si>
  <si>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</si>
  <si>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</si>
  <si>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</si>
  <si>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</si>
  <si>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</si>
  <si>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</si>
  <si>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</si>
  <si>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</si>
  <si>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</si>
  <si>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</si>
  <si>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</si>
  <si>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</si>
  <si>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</si>
  <si>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</si>
  <si>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</si>
  <si>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</si>
  <si>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</si>
  <si>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</si>
  <si>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</si>
  <si>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</si>
  <si>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</si>
  <si>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</si>
  <si>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</si>
  <si>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</si>
  <si>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</si>
  <si>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</si>
  <si>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</si>
  <si>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</si>
  <si>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</si>
  <si>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</si>
  <si>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</si>
  <si>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</si>
  <si>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</si>
  <si>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</si>
  <si>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</si>
  <si>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</si>
  <si>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</si>
  <si>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</si>
  <si>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</si>
  <si>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</si>
  <si>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</si>
  <si>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</si>
  <si>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</si>
  <si>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</si>
  <si>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</si>
  <si>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</si>
  <si>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</si>
  <si>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</si>
  <si>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</si>
  <si>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</si>
  <si>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</si>
  <si>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</si>
  <si>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</si>
  <si>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</si>
  <si>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</si>
  <si>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</si>
  <si>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</si>
  <si>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</si>
  <si>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</si>
  <si>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</si>
  <si>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</si>
  <si>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</si>
  <si>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</si>
  <si>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</si>
  <si>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</si>
  <si>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</si>
  <si>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</si>
  <si>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</si>
  <si>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</si>
  <si>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</si>
  <si>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</si>
  <si>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</si>
  <si>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</si>
  <si>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</si>
  <si>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</si>
  <si>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</si>
  <si>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</si>
  <si>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</si>
  <si>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</si>
  <si>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</si>
  <si>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</si>
  <si>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</si>
  <si>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</si>
  <si>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</si>
  <si>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</si>
  <si>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</si>
  <si>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</si>
  <si>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</si>
  <si>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</si>
  <si>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</si>
  <si>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</si>
  <si>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</si>
  <si>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</si>
  <si>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</si>
  <si>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</si>
  <si>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</si>
  <si>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</si>
  <si>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</si>
  <si>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</si>
  <si>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</si>
  <si>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</si>
  <si>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</si>
  <si>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</si>
  <si>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</si>
  <si>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</si>
  <si>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</si>
  <si>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</si>
  <si>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</si>
  <si>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</si>
  <si>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</si>
  <si>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</si>
  <si>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</si>
  <si>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</si>
  <si>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</si>
  <si>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</si>
  <si>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</si>
  <si>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</si>
  <si>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</si>
  <si>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</si>
  <si>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</si>
  <si>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</si>
  <si>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</si>
  <si>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</si>
  <si>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</si>
  <si>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</si>
  <si>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</si>
  <si>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</si>
  <si>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</si>
  <si>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</si>
  <si>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</si>
  <si>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</si>
  <si>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</si>
  <si>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</si>
  <si>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</si>
  <si>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</si>
  <si>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</si>
  <si>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</si>
  <si>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</si>
  <si>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</si>
  <si>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</si>
  <si>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</si>
  <si>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</si>
  <si>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</si>
  <si>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</si>
  <si>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</si>
  <si>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</si>
  <si>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</si>
  <si>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</si>
  <si>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</si>
  <si>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</si>
  <si>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</si>
  <si>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</si>
  <si>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</si>
  <si>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</si>
  <si>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</si>
  <si>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</si>
  <si>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</si>
  <si>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</si>
  <si>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</si>
  <si>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</si>
  <si>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</si>
  <si>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</si>
  <si>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</si>
  <si>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</si>
  <si>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</si>
  <si>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</si>
  <si>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</si>
  <si>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</si>
  <si>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</si>
  <si>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</si>
  <si>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</si>
  <si>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</si>
  <si>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</si>
  <si>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</si>
  <si>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</si>
  <si>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</si>
  <si>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</si>
  <si>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</si>
  <si>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</si>
  <si>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</si>
  <si>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</si>
  <si>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</si>
  <si>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</si>
  <si>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</si>
  <si>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</si>
  <si>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</si>
  <si>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</si>
  <si>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</si>
  <si>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</si>
  <si>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</si>
  <si>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</si>
  <si>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</si>
  <si>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</si>
  <si>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</si>
  <si>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</si>
  <si>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</si>
  <si>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</si>
  <si>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</si>
  <si>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</si>
  <si>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</si>
  <si>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</si>
  <si>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</si>
  <si>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</si>
  <si>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</si>
  <si>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</si>
  <si>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</si>
  <si>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</si>
  <si>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</si>
  <si>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</si>
  <si>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</si>
  <si>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</si>
  <si>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</si>
  <si>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</si>
  <si>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</si>
  <si>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</si>
  <si>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</si>
  <si>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</si>
  <si>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</si>
  <si>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</si>
  <si>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</si>
  <si>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</si>
  <si>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</si>
  <si>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</si>
  <si>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</si>
  <si>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</si>
  <si>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</si>
  <si>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</si>
  <si>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</si>
  <si>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</si>
  <si>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</si>
  <si>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</si>
  <si>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</si>
  <si>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</si>
  <si>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</si>
  <si>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</si>
  <si>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</si>
  <si>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</si>
  <si>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</si>
  <si>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</si>
  <si>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</si>
  <si>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</si>
  <si>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</si>
  <si>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</si>
  <si>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</si>
  <si>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</si>
  <si>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</si>
  <si>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</si>
  <si>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</si>
  <si>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</si>
  <si>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</si>
  <si>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</si>
  <si>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</si>
  <si>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</si>
  <si>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</si>
  <si>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</si>
  <si>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</si>
  <si>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</si>
  <si>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</si>
  <si>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</si>
  <si>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</si>
  <si>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</si>
  <si>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</si>
  <si>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</si>
  <si>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</si>
  <si>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</si>
  <si>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</si>
  <si>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</si>
  <si>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</si>
  <si>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</si>
  <si>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</si>
  <si>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</si>
  <si>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</si>
  <si>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</si>
  <si>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</si>
  <si>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</si>
  <si>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</si>
  <si>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</si>
  <si>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</si>
  <si>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</si>
  <si>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</si>
  <si>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</si>
  <si>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</si>
  <si>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</si>
  <si>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</si>
  <si>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</si>
  <si>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</si>
  <si>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</si>
  <si>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</si>
  <si>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</si>
  <si>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</si>
  <si>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</si>
  <si>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</si>
  <si>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</si>
  <si>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</si>
  <si>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</si>
  <si>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</si>
  <si>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</si>
  <si>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</si>
  <si>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</si>
  <si>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</si>
  <si>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</si>
  <si>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</si>
  <si>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</si>
  <si>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</si>
  <si>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</si>
  <si>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</si>
  <si>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</si>
  <si>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</si>
  <si>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</si>
  <si>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</si>
  <si>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</si>
  <si>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</si>
  <si>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</si>
  <si>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</si>
  <si>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</si>
  <si>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</si>
  <si>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</si>
  <si>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</si>
  <si>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</si>
  <si>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</si>
  <si>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</si>
  <si>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</si>
  <si>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</si>
  <si>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</si>
  <si>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</si>
  <si>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</si>
  <si>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</si>
  <si>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</si>
  <si>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</si>
  <si>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</si>
  <si>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</si>
  <si>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</si>
  <si>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</si>
  <si>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</si>
  <si>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</si>
  <si>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</si>
  <si>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</si>
  <si>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</si>
  <si>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</si>
  <si>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</si>
  <si>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</si>
  <si>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</si>
  <si>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</si>
  <si>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</si>
  <si>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</si>
  <si>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</si>
  <si>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</si>
  <si>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</si>
  <si>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</si>
  <si>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</si>
  <si>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</si>
  <si>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</si>
  <si>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</si>
  <si>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</si>
  <si>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</si>
  <si>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</si>
  <si>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</si>
  <si>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</si>
  <si>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</si>
  <si>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</si>
  <si>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</si>
  <si>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</si>
  <si>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</si>
  <si>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</si>
  <si>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</si>
  <si>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</si>
  <si>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</si>
  <si>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</si>
  <si>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</si>
  <si>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</si>
  <si>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</si>
  <si>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</si>
  <si>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</si>
  <si>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</si>
  <si>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</si>
  <si>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</si>
  <si>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</si>
  <si>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</si>
  <si>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</si>
  <si>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</si>
  <si>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</si>
  <si>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</si>
  <si>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</si>
  <si>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</si>
  <si>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</si>
  <si>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</si>
  <si>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</si>
  <si>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</si>
  <si>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</si>
  <si>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</si>
  <si>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</si>
  <si>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</si>
  <si>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</si>
  <si>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</si>
  <si>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</si>
  <si>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</si>
  <si>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</si>
  <si>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</si>
  <si>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</si>
  <si>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</si>
  <si>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</si>
  <si>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</si>
  <si>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</si>
  <si>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</si>
  <si>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</si>
  <si>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</si>
  <si>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</si>
  <si>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</si>
  <si>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</si>
  <si>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</si>
  <si>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</si>
  <si>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</si>
  <si>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</si>
  <si>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</si>
  <si>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</si>
  <si>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</si>
  <si>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</si>
  <si>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</si>
  <si>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</si>
  <si>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</si>
  <si>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</si>
  <si>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</si>
  <si>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</si>
  <si>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</si>
  <si>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</si>
  <si>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</si>
  <si>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</si>
  <si>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</si>
  <si>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</si>
  <si>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</si>
  <si>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</si>
  <si>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</si>
  <si>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</si>
  <si>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</si>
  <si>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</si>
  <si>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</si>
  <si>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</si>
  <si>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</si>
  <si>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</si>
  <si>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</si>
  <si>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</si>
  <si>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</si>
  <si>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</si>
  <si>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</si>
  <si>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</si>
  <si>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</si>
  <si>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</si>
  <si>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</si>
  <si>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</si>
  <si>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</si>
  <si>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</si>
  <si>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</si>
  <si>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</si>
  <si>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</si>
  <si>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</si>
  <si>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</si>
  <si>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</si>
  <si>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</si>
  <si>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</si>
  <si>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</si>
  <si>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</si>
  <si>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</si>
  <si>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</si>
  <si>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</si>
  <si>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</si>
  <si>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</si>
  <si>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</si>
  <si>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</si>
  <si>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</si>
  <si>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</si>
  <si>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</si>
  <si>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</si>
  <si>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</si>
  <si>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</si>
  <si>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</si>
  <si>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</si>
  <si>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</si>
  <si>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</si>
  <si>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</si>
  <si>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</si>
  <si>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</si>
  <si>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</si>
  <si>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</si>
  <si>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</si>
  <si>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</si>
  <si>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</si>
  <si>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</si>
  <si>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</si>
  <si>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</si>
  <si>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</si>
  <si>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</si>
  <si>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</si>
  <si>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</si>
  <si>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</si>
  <si>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</si>
  <si>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</si>
  <si>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</si>
  <si>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</si>
  <si>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</si>
  <si>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</si>
  <si>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</si>
  <si>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</si>
  <si>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</si>
  <si>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</si>
  <si>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</si>
  <si>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</si>
  <si>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</si>
  <si>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</si>
  <si>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</si>
  <si>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</si>
  <si>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</si>
  <si>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</si>
  <si>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</si>
  <si>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</si>
  <si>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</si>
  <si>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</si>
  <si>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</si>
  <si>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</si>
  <si>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</si>
  <si>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</si>
  <si>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</si>
  <si>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</si>
  <si>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</si>
  <si>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</si>
  <si>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</si>
  <si>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</si>
  <si>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</si>
  <si>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</si>
  <si>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</si>
  <si>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</si>
  <si>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</si>
  <si>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</si>
  <si>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</si>
  <si>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</si>
  <si>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</si>
  <si>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</si>
  <si>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</si>
  <si>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</si>
  <si>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</si>
  <si>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</si>
  <si>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</si>
  <si>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</si>
  <si>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</si>
  <si>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</si>
  <si>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</si>
  <si>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</si>
  <si>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</si>
  <si>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</si>
  <si>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</si>
  <si>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</si>
  <si>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</si>
  <si>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</si>
  <si>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</si>
  <si>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</si>
  <si>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</si>
  <si>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</si>
  <si>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</si>
  <si>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</si>
  <si>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</si>
  <si>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</si>
  <si>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</si>
  <si>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</si>
  <si>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</si>
  <si>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</si>
  <si>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</si>
  <si>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</si>
  <si>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</si>
  <si>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</si>
  <si>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</si>
  <si>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</si>
  <si>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</si>
  <si>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</si>
  <si>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</si>
  <si>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</si>
  <si>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</si>
  <si>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</si>
  <si>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</si>
  <si>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</si>
  <si>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</si>
  <si>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</si>
  <si>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</si>
  <si>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</si>
  <si>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</si>
  <si>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</si>
  <si>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</si>
  <si>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</si>
  <si>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</si>
  <si>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</si>
  <si>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</si>
  <si>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</si>
  <si>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</si>
  <si>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</si>
  <si>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</si>
  <si>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</si>
  <si>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</si>
  <si>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</si>
  <si>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</si>
  <si>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</si>
  <si>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</si>
  <si>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</si>
  <si>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</si>
  <si>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</si>
  <si>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</si>
  <si>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</si>
  <si>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</si>
  <si>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</si>
  <si>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</si>
  <si>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</si>
  <si>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</si>
  <si>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</si>
  <si>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</si>
  <si>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</si>
  <si>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</si>
  <si>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</si>
  <si>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</si>
  <si>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</si>
  <si>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</si>
  <si>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</si>
  <si>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</si>
  <si>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</si>
  <si>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</si>
  <si>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</si>
  <si>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</si>
  <si>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</si>
  <si>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</si>
  <si>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</si>
  <si>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</si>
  <si>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</si>
  <si>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</si>
  <si>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</si>
  <si>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</si>
  <si>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</si>
  <si>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</si>
  <si>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</si>
  <si>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</si>
  <si>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</si>
  <si>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</si>
  <si>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</si>
  <si>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</si>
  <si>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</si>
  <si>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</si>
  <si>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</si>
  <si>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</si>
  <si>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</si>
  <si>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</si>
  <si>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</si>
  <si>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</si>
  <si>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</si>
  <si>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</si>
  <si>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</si>
  <si>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</si>
  <si>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</si>
  <si>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</si>
  <si>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</si>
  <si>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</si>
  <si>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</si>
  <si>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</si>
  <si>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</si>
  <si>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</si>
  <si>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</si>
  <si>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</si>
  <si>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</si>
  <si>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</si>
  <si>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</si>
  <si>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</si>
  <si>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</si>
  <si>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</si>
  <si>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</si>
  <si>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</si>
  <si>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</si>
  <si>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</si>
  <si>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</si>
  <si>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</si>
  <si>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</si>
  <si>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</si>
  <si>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</si>
  <si>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</si>
  <si>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</si>
  <si>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</si>
  <si>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</si>
  <si>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</si>
  <si>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</si>
  <si>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</si>
  <si>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</si>
  <si>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</si>
  <si>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</si>
  <si>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</si>
  <si>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</si>
  <si>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</si>
  <si>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</si>
  <si>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</si>
  <si>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</si>
  <si>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</si>
  <si>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</si>
  <si>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</si>
  <si>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</si>
  <si>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</si>
  <si>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</si>
  <si>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</si>
  <si>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</si>
  <si>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</si>
  <si>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</si>
  <si>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</si>
  <si>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</si>
  <si>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</si>
  <si>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</si>
  <si>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</si>
  <si>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</si>
  <si>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</si>
  <si>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</si>
  <si>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</si>
  <si>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</si>
  <si>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</si>
  <si>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</si>
  <si>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</si>
  <si>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</si>
  <si>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</si>
  <si>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</si>
  <si>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</si>
  <si>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</si>
  <si>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</si>
  <si>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</si>
  <si>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</si>
  <si>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</si>
  <si>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</si>
  <si>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</si>
  <si>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</si>
  <si>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</si>
  <si>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</si>
  <si>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</si>
  <si>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</si>
  <si>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</si>
  <si>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</si>
  <si>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</si>
  <si>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</si>
  <si>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</si>
  <si>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</si>
  <si>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</si>
  <si>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</si>
  <si>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</si>
  <si>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</si>
  <si>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</si>
  <si>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</si>
  <si>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</si>
  <si>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</si>
  <si>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</si>
  <si>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</si>
  <si>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</si>
  <si>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</si>
  <si>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</si>
  <si>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</si>
  <si>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</si>
  <si>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</si>
  <si>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</si>
  <si>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</si>
  <si>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</si>
  <si>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</si>
  <si>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</si>
  <si>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</si>
  <si>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</si>
  <si>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</si>
  <si>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</si>
  <si>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</si>
  <si>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</si>
  <si>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</si>
  <si>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</si>
  <si>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</si>
  <si>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</si>
  <si>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</si>
  <si>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</si>
  <si>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</si>
  <si>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</si>
  <si>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</si>
  <si>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</si>
  <si>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</si>
  <si>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</si>
  <si>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</si>
  <si>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</si>
  <si>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</si>
  <si>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</si>
  <si>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</si>
  <si>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</si>
  <si>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</si>
  <si>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</si>
  <si>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</si>
  <si>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</si>
  <si>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</si>
  <si>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</si>
  <si>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</si>
  <si>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</si>
  <si>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</si>
  <si>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</si>
  <si>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</si>
  <si>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</si>
  <si>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</si>
  <si>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</si>
  <si>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</si>
  <si>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</si>
  <si>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</si>
  <si>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</si>
  <si>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</si>
  <si>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</si>
  <si>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</si>
  <si>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</si>
  <si>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</si>
  <si>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</si>
  <si>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</si>
  <si>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</si>
  <si>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</si>
  <si>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</si>
  <si>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</si>
  <si>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</si>
  <si>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</si>
  <si>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</si>
  <si>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</si>
  <si>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</si>
  <si>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</si>
  <si>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</si>
  <si>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</si>
  <si>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</si>
  <si>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</si>
  <si>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</si>
  <si>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</si>
  <si>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</si>
  <si>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</si>
  <si>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</si>
  <si>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</si>
  <si>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</si>
  <si>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</si>
  <si>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</si>
  <si>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</si>
  <si>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</si>
  <si>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</si>
  <si>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</si>
  <si>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</si>
  <si>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</si>
  <si>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</si>
  <si>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</si>
  <si>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</si>
  <si>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</si>
  <si>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</si>
  <si>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</si>
  <si>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</si>
  <si>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</si>
  <si>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</si>
  <si>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</si>
  <si>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</si>
  <si>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</si>
  <si>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</si>
  <si>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</si>
  <si>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</si>
  <si>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</si>
  <si>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</si>
  <si>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</si>
  <si>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</si>
  <si>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</si>
  <si>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</si>
  <si>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</si>
  <si>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</si>
  <si>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</si>
  <si>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</si>
  <si>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</si>
  <si>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</si>
  <si>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</si>
  <si>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</si>
  <si>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</si>
  <si>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</si>
  <si>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</si>
  <si>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</si>
  <si>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</si>
  <si>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</si>
  <si>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</si>
  <si>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</si>
  <si>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</si>
  <si>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</si>
  <si>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</si>
  <si>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</si>
  <si>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</si>
  <si>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</si>
  <si>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</si>
  <si>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</si>
  <si>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</si>
  <si>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</si>
  <si>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</si>
  <si>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</si>
  <si>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</si>
  <si>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</si>
  <si>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</si>
  <si>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</si>
  <si>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</si>
  <si>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</si>
  <si>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</si>
  <si>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</si>
  <si>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</si>
  <si>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</si>
  <si>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</si>
  <si>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</si>
  <si>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</si>
  <si>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</si>
  <si>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</si>
  <si>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</si>
  <si>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</si>
  <si>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</si>
  <si>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</si>
  <si>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</si>
  <si>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</si>
  <si>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</si>
  <si>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</si>
  <si>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</si>
  <si>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</si>
  <si>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</si>
  <si>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</si>
  <si>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</si>
  <si>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</si>
  <si>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</si>
  <si>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</si>
  <si>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</si>
  <si>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</si>
  <si>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</si>
  <si>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</si>
  <si>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</si>
  <si>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</si>
  <si>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</si>
  <si>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</si>
  <si>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</si>
  <si>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</si>
  <si>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</si>
  <si>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</si>
  <si>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</si>
  <si>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</si>
  <si>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</si>
  <si>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</si>
  <si>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</si>
  <si>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</si>
  <si>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</si>
  <si>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</si>
  <si>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</si>
  <si>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</si>
  <si>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</si>
  <si>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</si>
  <si>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</si>
  <si>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</si>
  <si>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</si>
  <si>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</si>
  <si>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</si>
  <si>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</si>
  <si>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</si>
  <si>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</si>
  <si>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</si>
  <si>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</si>
  <si>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</si>
  <si>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</si>
  <si>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</si>
  <si>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</si>
  <si>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</si>
  <si>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</si>
  <si>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</si>
  <si>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</si>
  <si>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</si>
  <si>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</si>
  <si>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</si>
  <si>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</si>
  <si>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</si>
  <si>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</si>
  <si>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</si>
  <si>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</si>
  <si>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</si>
  <si>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</si>
  <si>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</si>
  <si>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</si>
  <si>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</si>
  <si>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</si>
  <si>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</si>
  <si>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</si>
  <si>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</si>
  <si>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</si>
  <si>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</si>
  <si>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</si>
  <si>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</si>
  <si>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</si>
  <si>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</si>
  <si>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</si>
  <si>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</si>
  <si>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</si>
  <si>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</si>
  <si>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</si>
  <si>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</si>
  <si>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</si>
  <si>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</si>
  <si>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</si>
  <si>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</si>
  <si>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</si>
  <si>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</si>
  <si>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</si>
  <si>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</si>
  <si>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</si>
  <si>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</si>
  <si>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</si>
  <si>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</si>
  <si>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</si>
  <si>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</si>
  <si>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</si>
  <si>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</si>
  <si>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</si>
  <si>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</si>
  <si>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</si>
  <si>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</si>
  <si>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</si>
  <si>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</si>
  <si>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</si>
  <si>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</si>
  <si>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</si>
  <si>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</si>
  <si>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</si>
  <si>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</si>
  <si>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</si>
  <si>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</si>
  <si>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</si>
  <si>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</si>
  <si>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</si>
  <si>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</si>
  <si>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</si>
  <si>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</si>
  <si>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</si>
  <si>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</si>
  <si>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</si>
  <si>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</si>
  <si>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</si>
  <si>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</si>
  <si>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</si>
  <si>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</si>
  <si>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</si>
  <si>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</si>
  <si>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</si>
  <si>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</si>
  <si>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</si>
  <si>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</si>
  <si>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</si>
  <si>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</si>
  <si>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</si>
  <si>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</si>
  <si>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</si>
  <si>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</si>
  <si>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</si>
  <si>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</si>
  <si>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</si>
  <si>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</si>
  <si>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</si>
  <si>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</si>
  <si>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</si>
  <si>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</si>
  <si>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</si>
  <si>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</si>
  <si>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</si>
  <si>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</si>
  <si>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</si>
  <si>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</si>
  <si>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</si>
  <si>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</si>
  <si>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</si>
  <si>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</si>
  <si>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</si>
  <si>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</si>
  <si>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</si>
  <si>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</si>
  <si>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</si>
  <si>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</si>
  <si>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</si>
  <si>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</si>
  <si>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</si>
  <si>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</si>
  <si>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</si>
  <si>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</si>
  <si>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</si>
  <si>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</si>
  <si>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</si>
  <si>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</si>
  <si>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</si>
  <si>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</si>
  <si>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</si>
  <si>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</si>
  <si>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</si>
  <si>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</si>
  <si>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</si>
  <si>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</si>
  <si>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</si>
  <si>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</si>
  <si>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</si>
  <si>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</si>
  <si>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</si>
  <si>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</si>
  <si>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</si>
  <si>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</si>
  <si>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</si>
  <si>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</si>
  <si>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</si>
  <si>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</si>
  <si>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</si>
  <si>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</si>
  <si>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</si>
  <si>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</si>
  <si>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</si>
  <si>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</si>
  <si>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</si>
  <si>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</si>
  <si>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</si>
  <si>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</si>
  <si>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</si>
  <si>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</si>
  <si>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</si>
  <si>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</si>
  <si>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</si>
  <si>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</si>
  <si>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</si>
  <si>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</si>
  <si>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</si>
  <si>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</si>
  <si>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</si>
  <si>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</si>
  <si>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</si>
  <si>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</si>
  <si>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</si>
  <si>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</si>
  <si>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</si>
  <si>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</si>
  <si>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</si>
  <si>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</si>
  <si>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</si>
  <si>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</si>
  <si>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</si>
  <si>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</si>
  <si>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</si>
  <si>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</si>
  <si>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</si>
  <si>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</si>
  <si>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</si>
  <si>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</si>
  <si>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</si>
  <si>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</si>
  <si>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</si>
  <si>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</si>
  <si>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</si>
  <si>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</si>
  <si>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</si>
  <si>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</si>
  <si>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</si>
  <si>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</si>
  <si>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</si>
  <si>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</si>
  <si>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</si>
  <si>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</si>
  <si>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</si>
  <si>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</si>
  <si>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</si>
  <si>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</si>
  <si>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</si>
  <si>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</si>
  <si>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</si>
  <si>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</si>
  <si>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</si>
  <si>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</si>
  <si>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</si>
  <si>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</si>
  <si>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</si>
  <si>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</si>
  <si>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</si>
  <si>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</si>
  <si>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</si>
  <si>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</si>
  <si>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</si>
  <si>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</si>
  <si>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</si>
  <si>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</si>
  <si>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</si>
  <si>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</si>
  <si>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</si>
  <si>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</si>
  <si>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</si>
  <si>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</si>
  <si>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</si>
  <si>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</si>
  <si>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</si>
  <si>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</si>
  <si>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</si>
  <si>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</si>
  <si>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</si>
  <si>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</si>
  <si>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</si>
  <si>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</si>
  <si>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</si>
  <si>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</si>
  <si>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</si>
  <si>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</si>
  <si>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</si>
  <si>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</si>
  <si>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</si>
  <si>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</si>
  <si>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</si>
  <si>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</si>
  <si>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</si>
  <si>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</si>
  <si>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</si>
  <si>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</si>
  <si>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</si>
  <si>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</si>
  <si>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</si>
  <si>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</si>
  <si>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</si>
  <si>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</si>
  <si>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</si>
  <si>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</si>
  <si>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</si>
  <si>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</si>
  <si>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</si>
  <si>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</si>
  <si>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</si>
  <si>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</si>
  <si>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</si>
  <si>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</si>
  <si>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</si>
  <si>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</si>
  <si>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</si>
  <si>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</si>
  <si>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</si>
  <si>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</si>
  <si>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</si>
  <si>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</si>
  <si>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</si>
  <si>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</si>
  <si>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</si>
  <si>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</si>
  <si>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</si>
  <si>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</si>
  <si>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</si>
  <si>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</si>
  <si>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</si>
  <si>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</si>
  <si>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</si>
  <si>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</si>
  <si>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</si>
  <si>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</si>
  <si>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</si>
  <si>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</si>
  <si>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</si>
  <si>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</si>
  <si>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</si>
  <si>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</si>
  <si>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</si>
  <si>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</si>
  <si>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</si>
  <si>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</si>
  <si>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</si>
  <si>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</si>
  <si>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</si>
  <si>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</si>
  <si>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</si>
  <si>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</si>
  <si>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</si>
  <si>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</si>
  <si>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</si>
  <si>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</si>
  <si>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</si>
  <si>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</si>
  <si>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</si>
  <si>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</si>
  <si>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</si>
  <si>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</si>
  <si>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</si>
  <si>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</si>
  <si>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</si>
  <si>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</si>
  <si>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</si>
  <si>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</si>
  <si>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</si>
  <si>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</si>
  <si>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</si>
  <si>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</si>
  <si>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</si>
  <si>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</si>
  <si>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</si>
  <si>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</si>
  <si>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</si>
  <si>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</si>
  <si>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</si>
  <si>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</si>
  <si>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</si>
  <si>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</si>
  <si>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</si>
  <si>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</si>
  <si>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</si>
  <si>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</si>
  <si>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</si>
  <si>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</si>
  <si>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</si>
  <si>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</si>
  <si>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</si>
  <si>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</si>
  <si>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</si>
  <si>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</si>
  <si>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</si>
  <si>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</si>
  <si>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</si>
  <si>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</si>
  <si>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</si>
  <si>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</si>
  <si>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</si>
  <si>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</si>
  <si>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</si>
  <si>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</si>
  <si>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</si>
  <si>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</si>
  <si>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</si>
  <si>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</si>
  <si>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</si>
  <si>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</si>
  <si>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</si>
  <si>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</si>
  <si>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</si>
  <si>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</si>
  <si>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</si>
  <si>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</si>
  <si>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</si>
  <si>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</si>
  <si>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</si>
  <si>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</si>
  <si>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</si>
  <si>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</si>
  <si>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</si>
  <si>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</si>
  <si>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</si>
  <si>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</si>
  <si>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</si>
  <si>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</si>
  <si>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</si>
  <si>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</si>
  <si>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</si>
  <si>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</si>
  <si>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</si>
  <si>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</si>
  <si>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</si>
  <si>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</si>
  <si>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</si>
  <si>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</si>
  <si>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</si>
  <si>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</si>
  <si>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</si>
  <si>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</si>
  <si>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</si>
  <si>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</si>
  <si>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</si>
  <si>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</si>
  <si>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</si>
  <si>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</si>
  <si>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</si>
  <si>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</si>
  <si>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</si>
  <si>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</si>
  <si>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</si>
  <si>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</si>
  <si>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</si>
  <si>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</si>
  <si>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</si>
  <si>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</si>
  <si>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</si>
  <si>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</si>
  <si>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</si>
  <si>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</si>
  <si>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</si>
  <si>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</si>
  <si>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</si>
  <si>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</si>
  <si>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</si>
  <si>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</si>
  <si>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</si>
  <si>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</si>
  <si>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</si>
  <si>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</si>
  <si>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</si>
  <si>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</si>
  <si>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</si>
  <si>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</si>
  <si>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</si>
  <si>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</si>
  <si>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</si>
  <si>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</si>
  <si>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</si>
  <si>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</si>
  <si>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</si>
  <si>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</si>
  <si>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</si>
  <si>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</si>
  <si>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</si>
  <si>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</si>
  <si>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</si>
  <si>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</si>
  <si>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</si>
  <si>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</si>
  <si>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</si>
  <si>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</si>
  <si>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</si>
  <si>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</si>
  <si>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</si>
  <si>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</si>
  <si>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</si>
  <si>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</si>
  <si>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</si>
  <si>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</si>
  <si>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</si>
  <si>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</si>
  <si>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</si>
  <si>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</si>
  <si>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</si>
  <si>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</si>
  <si>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</si>
  <si>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</si>
  <si>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</si>
  <si>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</si>
  <si>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</si>
  <si>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</si>
  <si>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</si>
  <si>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</si>
  <si>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</si>
  <si>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</si>
  <si>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</si>
  <si>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</si>
  <si>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</si>
  <si>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</si>
  <si>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</si>
  <si>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</si>
  <si>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</si>
  <si>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</si>
  <si>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</si>
  <si>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</si>
  <si>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</si>
  <si>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</si>
  <si>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</si>
  <si>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</si>
  <si>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</si>
  <si>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</si>
  <si>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</si>
  <si>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</si>
  <si>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</si>
  <si>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</si>
  <si>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</si>
  <si>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</si>
  <si>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</si>
  <si>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</si>
  <si>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</si>
  <si>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</si>
  <si>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</si>
  <si>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</si>
  <si>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</si>
  <si>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</si>
  <si>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</si>
  <si>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</si>
  <si>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</si>
  <si>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</si>
  <si>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</si>
  <si>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</si>
  <si>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</si>
  <si>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</si>
  <si>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</si>
  <si>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</si>
  <si>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</si>
  <si>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</si>
  <si>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</si>
  <si>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</si>
  <si>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</si>
  <si>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</si>
  <si>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</si>
  <si>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</si>
  <si>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</si>
  <si>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</si>
  <si>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</si>
  <si>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</si>
  <si>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</si>
  <si>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</si>
  <si>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</si>
  <si>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</si>
  <si>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</si>
  <si>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</si>
  <si>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</si>
  <si>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</si>
  <si>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</si>
  <si>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</si>
  <si>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</si>
  <si>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</si>
  <si>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</si>
  <si>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</si>
  <si>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</si>
  <si>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</si>
  <si>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</si>
  <si>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</si>
  <si>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</si>
  <si>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</si>
  <si>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</si>
  <si>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</si>
  <si>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</si>
  <si>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</si>
  <si>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</si>
  <si>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</si>
  <si>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</si>
  <si>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</si>
  <si>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</si>
  <si>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</si>
  <si>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</si>
  <si>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</si>
  <si>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</si>
  <si>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</si>
  <si>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</si>
  <si>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</si>
  <si>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</si>
  <si>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</si>
  <si>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</si>
  <si>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</si>
  <si>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</si>
  <si>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</si>
  <si>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</si>
  <si>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</si>
  <si>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</si>
  <si>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</si>
  <si>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</si>
  <si>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</si>
  <si>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</si>
  <si>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</si>
  <si>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</si>
  <si>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</si>
  <si>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</si>
  <si>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</si>
  <si>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</si>
  <si>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</si>
  <si>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</si>
  <si>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</si>
  <si>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</si>
  <si>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</si>
  <si>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</si>
  <si>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</si>
  <si>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</si>
  <si>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</si>
  <si>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</si>
  <si>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</si>
  <si>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</si>
  <si>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</si>
  <si>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</si>
  <si>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</si>
  <si>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</si>
  <si>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</si>
  <si>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</si>
  <si>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</si>
  <si>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</si>
  <si>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</si>
  <si>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</si>
  <si>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</si>
  <si>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</si>
  <si>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</si>
  <si>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</si>
  <si>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</si>
  <si>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</si>
  <si>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</si>
  <si>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</si>
  <si>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</si>
  <si>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</si>
  <si>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</si>
  <si>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</si>
  <si>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</si>
  <si>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</si>
  <si>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</si>
  <si>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</si>
  <si>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</si>
  <si>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</si>
  <si>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</si>
  <si>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</si>
  <si>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</si>
  <si>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</si>
  <si>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</si>
  <si>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</si>
  <si>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</si>
  <si>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</si>
  <si>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</si>
  <si>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</si>
  <si>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</si>
  <si>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</si>
  <si>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</si>
  <si>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</si>
  <si>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</si>
  <si>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</si>
  <si>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</si>
  <si>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</si>
  <si>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</si>
  <si>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</si>
  <si>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</si>
  <si>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</si>
  <si>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</si>
  <si>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</si>
  <si>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</si>
  <si>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</si>
  <si>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</si>
  <si>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</si>
  <si>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</si>
  <si>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</si>
  <si>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</si>
  <si>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</si>
  <si>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</si>
  <si>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</si>
  <si>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</si>
  <si>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</si>
  <si>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</si>
  <si>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</si>
  <si>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</si>
  <si>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</si>
  <si>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</si>
  <si>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</si>
  <si>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</si>
  <si>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</si>
  <si>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</si>
  <si>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</si>
  <si>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</si>
  <si>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</si>
  <si>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</si>
  <si>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</si>
  <si>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</si>
  <si>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</si>
  <si>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</si>
  <si>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</si>
  <si>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</si>
  <si>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</si>
  <si>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</si>
  <si>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</si>
  <si>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</si>
  <si>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</si>
  <si>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</si>
  <si>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</si>
  <si>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</si>
  <si>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</si>
  <si>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</si>
  <si>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</si>
  <si>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</si>
  <si>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</si>
  <si>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</si>
  <si>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</si>
  <si>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</si>
  <si>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</si>
  <si>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</si>
  <si>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</si>
  <si>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</si>
  <si>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</si>
  <si>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</si>
  <si>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</si>
  <si>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</si>
  <si>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</si>
  <si>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</si>
  <si>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</si>
  <si>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</si>
  <si>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</si>
  <si>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</si>
  <si>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</si>
  <si>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</si>
  <si>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</si>
  <si>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</si>
  <si>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</si>
  <si>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</si>
  <si>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</si>
  <si>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</si>
  <si>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</si>
  <si>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</si>
  <si>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</si>
  <si>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</si>
  <si>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</si>
  <si>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</si>
  <si>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</si>
  <si>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</si>
  <si>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</si>
  <si>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</si>
  <si>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</si>
  <si>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</si>
  <si>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</si>
  <si>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</si>
  <si>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</si>
  <si>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</si>
  <si>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</si>
  <si>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</si>
  <si>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</si>
  <si>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</si>
  <si>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</si>
  <si>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</si>
  <si>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</si>
  <si>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</si>
  <si>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</si>
  <si>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</si>
  <si>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</si>
  <si>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</si>
  <si>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</si>
  <si>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</si>
  <si>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</si>
  <si>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</si>
  <si>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</si>
  <si>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</si>
  <si>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</si>
  <si>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</si>
  <si>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</si>
  <si>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</si>
  <si>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</si>
  <si>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</si>
  <si>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</si>
  <si>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</si>
  <si>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</si>
  <si>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</si>
  <si>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</si>
  <si>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</si>
  <si>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</si>
  <si>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</si>
  <si>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</si>
  <si>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</si>
  <si>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</si>
  <si>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</si>
  <si>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</si>
  <si>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</si>
  <si>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</si>
  <si>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</si>
  <si>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</si>
  <si>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</si>
  <si>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</si>
  <si>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</si>
  <si>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</si>
  <si>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</si>
  <si>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</si>
  <si>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</si>
  <si>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</si>
  <si>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</si>
  <si>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</si>
  <si>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</si>
  <si>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</si>
  <si>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</si>
  <si>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</si>
  <si>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</si>
  <si>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</si>
  <si>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</si>
  <si>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</si>
  <si>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</si>
  <si>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</si>
  <si>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</si>
  <si>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</si>
  <si>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</si>
  <si>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</si>
  <si>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</si>
  <si>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</si>
  <si>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</si>
  <si>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</si>
  <si>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</si>
  <si>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</si>
  <si>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</si>
  <si>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</si>
  <si>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</si>
  <si>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</si>
  <si>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</si>
  <si>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</si>
  <si>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</si>
  <si>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</si>
  <si>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</si>
  <si>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</si>
  <si>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</si>
  <si>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</si>
  <si>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</si>
  <si>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</si>
  <si>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</si>
  <si>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</si>
  <si>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</si>
  <si>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</si>
  <si>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</si>
  <si>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</si>
  <si>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</si>
  <si>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</si>
  <si>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</si>
  <si>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</si>
  <si>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</si>
  <si>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</si>
  <si>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</si>
  <si>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</si>
  <si>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</si>
  <si>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</si>
  <si>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</si>
  <si>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</si>
  <si>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</si>
  <si>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</si>
  <si>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</si>
  <si>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</si>
  <si>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</si>
  <si>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</si>
  <si>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</si>
  <si>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</si>
  <si>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</si>
  <si>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</si>
  <si>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</si>
  <si>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</si>
  <si>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</si>
  <si>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</si>
  <si>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</si>
  <si>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</si>
  <si>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</si>
  <si>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</si>
  <si>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</si>
  <si>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</si>
  <si>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</si>
  <si>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</si>
  <si>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</si>
  <si>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</si>
  <si>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</si>
  <si>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</si>
  <si>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</si>
  <si>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</si>
  <si>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</si>
  <si>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</si>
  <si>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</si>
  <si>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</si>
  <si>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</si>
  <si>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</si>
  <si>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</si>
  <si>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</si>
  <si>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</si>
  <si>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</si>
  <si>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</si>
  <si>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</si>
  <si>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</si>
  <si>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</si>
  <si>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</si>
  <si>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</si>
  <si>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</si>
  <si>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</si>
  <si>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</si>
  <si>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</si>
  <si>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</si>
  <si>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</si>
  <si>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</si>
  <si>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</si>
  <si>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</si>
  <si>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</si>
  <si>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</si>
  <si>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</si>
  <si>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</si>
  <si>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</si>
  <si>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</si>
  <si>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</si>
  <si>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</si>
  <si>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</si>
  <si>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</si>
  <si>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</si>
  <si>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</si>
  <si>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</si>
  <si>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</si>
  <si>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</si>
  <si>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</si>
  <si>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</si>
  <si>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</si>
  <si>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</si>
  <si>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</si>
  <si>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</si>
  <si>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</si>
  <si>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</si>
  <si>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</si>
  <si>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</si>
  <si>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</si>
  <si>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</si>
  <si>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</si>
  <si>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</si>
  <si>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</si>
  <si>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</si>
  <si>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</si>
  <si>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</si>
  <si>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</si>
  <si>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</si>
  <si>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</si>
  <si>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</si>
  <si>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</si>
  <si>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</si>
  <si>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</si>
  <si>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</si>
  <si>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</si>
  <si>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</si>
  <si>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</si>
  <si>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</si>
  <si>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</si>
  <si>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</si>
  <si>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</si>
  <si>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</si>
  <si>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</si>
  <si>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</si>
  <si>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</si>
  <si>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</si>
  <si>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</si>
  <si>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</si>
  <si>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</si>
  <si>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</si>
  <si>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</si>
  <si>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</si>
  <si>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</si>
  <si>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</si>
  <si>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</si>
  <si>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</si>
  <si>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</si>
  <si>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</si>
  <si>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</si>
  <si>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</si>
  <si>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</si>
  <si>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</si>
  <si>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</si>
  <si>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</si>
  <si>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</si>
  <si>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</si>
  <si>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</si>
  <si>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</si>
  <si>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</si>
  <si>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</si>
  <si>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</si>
  <si>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</si>
  <si>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</si>
  <si>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</si>
  <si>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</si>
  <si>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</si>
  <si>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</si>
  <si>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</si>
  <si>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</si>
  <si>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</si>
  <si>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</si>
  <si>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</si>
  <si>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</si>
  <si>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</si>
  <si>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</si>
  <si>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</si>
  <si>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</si>
  <si>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</si>
  <si>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</si>
  <si>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</si>
  <si>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</si>
  <si>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</si>
  <si>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</si>
  <si>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</si>
  <si>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</si>
  <si>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</si>
  <si>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</si>
  <si>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</si>
  <si>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</si>
  <si>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</si>
  <si>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</si>
  <si>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</si>
  <si>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</si>
  <si>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</si>
  <si>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</si>
  <si>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</si>
  <si>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</si>
  <si>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</si>
  <si>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</si>
  <si>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</si>
  <si>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</si>
  <si>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</si>
  <si>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</si>
  <si>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</si>
  <si>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</si>
  <si>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</si>
  <si>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</si>
  <si>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</si>
  <si>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</si>
  <si>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</si>
  <si>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</si>
  <si>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</si>
  <si>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</si>
  <si>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</si>
  <si>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</si>
  <si>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</si>
  <si>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</si>
  <si>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</si>
  <si>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</si>
  <si>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</si>
  <si>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</si>
  <si>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</si>
  <si>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</si>
  <si>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</si>
  <si>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</si>
  <si>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</si>
  <si>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</si>
  <si>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</si>
  <si>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</si>
  <si>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</si>
  <si>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</si>
  <si>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</si>
  <si>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</si>
  <si>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</si>
  <si>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</si>
  <si>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</si>
  <si>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</si>
  <si>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</si>
  <si>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</si>
  <si>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</si>
  <si>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</si>
  <si>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</si>
  <si>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</si>
  <si>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</si>
  <si>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</si>
  <si>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</si>
  <si>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</si>
  <si>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</si>
  <si>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</si>
  <si>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</si>
  <si>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</si>
  <si>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</si>
  <si>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</si>
  <si>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</si>
  <si>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</si>
  <si>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</si>
  <si>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</si>
  <si>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</si>
  <si>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</si>
  <si>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</si>
  <si>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</si>
  <si>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</si>
  <si>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</si>
  <si>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</si>
  <si>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</si>
  <si>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</si>
  <si>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</si>
  <si>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</si>
  <si>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</si>
  <si>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</si>
  <si>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</si>
  <si>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</si>
  <si>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</si>
  <si>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</si>
  <si>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</si>
  <si>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</si>
  <si>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</si>
  <si>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</si>
  <si>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</si>
  <si>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</si>
  <si>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</si>
  <si>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</si>
  <si>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</si>
  <si>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</si>
  <si>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</si>
  <si>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</si>
  <si>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</si>
  <si>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</si>
  <si>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</si>
  <si>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</si>
  <si>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</si>
  <si>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</si>
  <si>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</si>
  <si>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</si>
  <si>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</si>
  <si>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</si>
  <si>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</si>
  <si>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</si>
  <si>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</si>
  <si>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</si>
  <si>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</si>
  <si>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</si>
  <si>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</si>
  <si>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</si>
  <si>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</si>
  <si>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</si>
  <si>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</si>
  <si>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</si>
  <si>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</si>
  <si>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</si>
  <si>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</si>
  <si>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</si>
  <si>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</si>
  <si>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</si>
  <si>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</si>
  <si>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</si>
  <si>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</si>
  <si>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</si>
  <si>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</si>
  <si>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</si>
  <si>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</si>
  <si>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</si>
  <si>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</si>
  <si>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</si>
  <si>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</si>
  <si>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</si>
  <si>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</si>
  <si>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</si>
  <si>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</si>
  <si>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</si>
  <si>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</si>
  <si>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</si>
  <si>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</si>
  <si>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</si>
  <si>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</si>
  <si>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</si>
  <si>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</si>
  <si>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</si>
  <si>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</si>
  <si>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</si>
  <si>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</si>
  <si>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</si>
  <si>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</si>
  <si>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</si>
  <si>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</si>
  <si>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</si>
  <si>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</si>
  <si>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</si>
  <si>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</si>
  <si>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</si>
  <si>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</si>
  <si>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</si>
  <si>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</si>
  <si>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</si>
  <si>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</si>
  <si>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</si>
  <si>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</si>
  <si>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</si>
  <si>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</si>
  <si>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</si>
  <si>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</si>
  <si>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</si>
  <si>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</si>
  <si>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</si>
  <si>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</si>
  <si>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</si>
  <si>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</si>
  <si>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</si>
  <si>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</si>
  <si>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</si>
  <si>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</si>
  <si>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</si>
  <si>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</si>
  <si>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</si>
  <si>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</si>
  <si>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</si>
  <si>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</si>
  <si>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</si>
  <si>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</si>
  <si>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</si>
  <si>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</si>
  <si>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</si>
  <si>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</si>
  <si>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</si>
  <si>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</si>
  <si>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</si>
  <si>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</si>
  <si>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</si>
  <si>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</si>
  <si>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</si>
  <si>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</si>
  <si>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</si>
  <si>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</si>
  <si>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</si>
  <si>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</si>
  <si>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</si>
  <si>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</si>
  <si>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</si>
  <si>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</si>
  <si>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</si>
  <si>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</si>
  <si>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</si>
  <si>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</si>
  <si>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</si>
  <si>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</si>
  <si>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</si>
  <si>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</si>
  <si>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</si>
  <si>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</si>
  <si>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</si>
  <si>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</si>
  <si>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</si>
  <si>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</si>
  <si>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</si>
  <si>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</si>
  <si>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</si>
  <si>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</si>
  <si>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</si>
  <si>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</si>
  <si>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</si>
  <si>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</si>
  <si>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</si>
  <si>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</si>
  <si>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</si>
  <si>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</si>
  <si>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</si>
  <si>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</si>
  <si>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</si>
  <si>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</si>
  <si>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</si>
  <si>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</si>
  <si>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</si>
  <si>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</si>
  <si>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</si>
  <si>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</si>
  <si>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</si>
  <si>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</si>
  <si>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</si>
  <si>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</si>
  <si>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</si>
  <si>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</si>
  <si>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</si>
  <si>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</si>
  <si>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</si>
  <si>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</si>
  <si>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</si>
  <si>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</si>
  <si>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</si>
  <si>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</si>
  <si>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</si>
  <si>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</si>
  <si>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</si>
  <si>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</si>
  <si>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</si>
  <si>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</si>
  <si>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</si>
  <si>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</si>
  <si>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</si>
  <si>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</si>
  <si>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</si>
  <si>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</si>
  <si>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</si>
  <si>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</si>
  <si>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</si>
  <si>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</si>
  <si>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</si>
  <si>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</si>
  <si>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</si>
  <si>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</si>
  <si>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</si>
  <si>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</si>
  <si>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</si>
  <si>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</si>
  <si>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</si>
  <si>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</si>
  <si>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</si>
  <si>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</si>
  <si>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</si>
  <si>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</si>
  <si>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</si>
  <si>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</si>
  <si>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</si>
  <si>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</si>
  <si>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</si>
  <si>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</si>
  <si>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</si>
  <si>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</si>
  <si>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</si>
  <si>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</si>
  <si>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</si>
  <si>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</si>
  <si>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</si>
  <si>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</si>
  <si>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</si>
  <si>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</si>
  <si>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</si>
  <si>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</si>
  <si>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</si>
  <si>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</si>
  <si>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</si>
  <si>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</si>
  <si>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</si>
  <si>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</si>
  <si>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</si>
  <si>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</si>
  <si>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</si>
  <si>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</si>
  <si>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</si>
  <si>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</si>
  <si>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</si>
  <si>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</si>
  <si>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</si>
  <si>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</si>
  <si>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</si>
  <si>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</si>
  <si>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</si>
  <si>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</si>
  <si>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</si>
  <si>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</si>
  <si>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</si>
  <si>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</si>
  <si>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</si>
  <si>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</si>
  <si>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</si>
  <si>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</si>
  <si>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</si>
  <si>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</si>
  <si>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</si>
  <si>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</si>
  <si>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</si>
  <si>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</si>
  <si>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</si>
  <si>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</si>
  <si>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</si>
  <si>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</si>
  <si>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</si>
  <si>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</si>
  <si>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</si>
  <si>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</si>
  <si>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</si>
  <si>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</si>
  <si>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</si>
  <si>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</si>
  <si>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</si>
  <si>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</si>
  <si>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</si>
  <si>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</si>
  <si>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</si>
  <si>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</si>
  <si>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</si>
  <si>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</si>
  <si>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</si>
  <si>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</si>
  <si>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</si>
  <si>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</si>
  <si>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</si>
  <si>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</si>
  <si>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</si>
  <si>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</si>
  <si>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</si>
  <si>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</si>
  <si>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</si>
  <si>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</si>
  <si>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</si>
  <si>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</si>
  <si>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</si>
  <si>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</si>
  <si>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</si>
  <si>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</si>
  <si>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</si>
  <si>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</si>
  <si>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</si>
  <si>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</si>
  <si>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</si>
  <si>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</si>
  <si>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</si>
  <si>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</si>
  <si>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</si>
  <si>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</si>
  <si>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</si>
  <si>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</si>
  <si>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</si>
  <si>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</si>
  <si>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</si>
  <si>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</si>
  <si>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</si>
  <si>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</si>
  <si>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</si>
  <si>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</si>
  <si>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</si>
  <si>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</si>
  <si>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</si>
  <si>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</si>
  <si>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</si>
  <si>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</si>
  <si>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</si>
  <si>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</si>
  <si>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</si>
  <si>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</si>
  <si>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</si>
  <si>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</si>
  <si>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</si>
  <si>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</si>
  <si>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</si>
  <si>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</si>
  <si>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</si>
  <si>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</si>
  <si>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</si>
  <si>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</si>
  <si>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</si>
  <si>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</si>
  <si>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</si>
  <si>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</si>
  <si>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</si>
  <si>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</si>
  <si>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</si>
  <si>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</si>
  <si>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</si>
  <si>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</si>
  <si>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</si>
  <si>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</si>
  <si>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</si>
  <si>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</si>
  <si>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</si>
  <si>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</si>
  <si>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</si>
  <si>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</si>
  <si>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</si>
  <si>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</si>
  <si>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</si>
  <si>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</si>
  <si>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</si>
  <si>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</si>
  <si>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</si>
  <si>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</si>
  <si>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</si>
  <si>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</si>
  <si>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</si>
  <si>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</si>
  <si>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</si>
  <si>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</si>
  <si>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</si>
  <si>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</si>
  <si>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</si>
  <si>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</si>
  <si>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</si>
  <si>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</si>
  <si>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</si>
  <si>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</si>
  <si>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</si>
  <si>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</si>
  <si>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</si>
  <si>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</si>
  <si>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</si>
  <si>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</si>
  <si>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</si>
  <si>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</si>
  <si>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</si>
  <si>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</si>
  <si>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</si>
  <si>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</si>
  <si>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</si>
  <si>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</si>
  <si>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</si>
  <si>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</si>
  <si>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</si>
  <si>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</si>
  <si>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</si>
  <si>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</si>
  <si>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</si>
  <si>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</si>
  <si>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</si>
  <si>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</si>
  <si>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</si>
  <si>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</si>
  <si>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</si>
  <si>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</si>
  <si>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</si>
  <si>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</si>
  <si>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</si>
  <si>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</si>
  <si>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</si>
  <si>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</si>
  <si>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</si>
  <si>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</si>
  <si>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</si>
  <si>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</si>
  <si>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</si>
  <si>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</si>
  <si>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</si>
  <si>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</si>
  <si>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</si>
  <si>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</si>
  <si>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</si>
  <si>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</si>
  <si>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</si>
  <si>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</si>
  <si>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</si>
  <si>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</si>
  <si>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</si>
  <si>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</si>
  <si>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</si>
  <si>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</si>
  <si>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</si>
  <si>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</si>
  <si>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</si>
  <si>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</si>
  <si>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</si>
  <si>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</si>
  <si>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</si>
  <si>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</si>
  <si>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</si>
  <si>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</si>
  <si>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</si>
  <si>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</si>
  <si>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</si>
  <si>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</si>
  <si>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</si>
  <si>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</si>
  <si>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</si>
  <si>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</si>
  <si>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</si>
  <si>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</si>
  <si>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</si>
  <si>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</si>
  <si>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</si>
  <si>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</si>
  <si>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</si>
  <si>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</si>
  <si>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</si>
  <si>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</si>
  <si>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</si>
  <si>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</si>
  <si>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</si>
  <si>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</si>
  <si>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</si>
  <si>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</si>
  <si>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</si>
  <si>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</si>
  <si>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</si>
  <si>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</si>
  <si>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</si>
  <si>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</si>
  <si>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</si>
  <si>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</si>
  <si>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</si>
  <si>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</si>
  <si>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</si>
  <si>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</si>
  <si>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</si>
  <si>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</si>
  <si>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</si>
  <si>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</si>
  <si>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</si>
  <si>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</si>
  <si>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</si>
  <si>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</si>
  <si>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</si>
  <si>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</si>
  <si>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</si>
  <si>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</si>
  <si>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</si>
  <si>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</si>
  <si>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</si>
  <si>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</si>
  <si>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</si>
  <si>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</si>
  <si>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</si>
  <si>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</si>
  <si>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</si>
  <si>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</si>
  <si>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</si>
  <si>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</si>
  <si>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</si>
  <si>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</si>
  <si>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</si>
  <si>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</si>
  <si>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</si>
  <si>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</si>
  <si>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</si>
  <si>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</si>
  <si>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</si>
  <si>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</si>
  <si>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</si>
  <si>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</si>
  <si>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</si>
  <si>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</si>
  <si>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</si>
  <si>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</si>
  <si>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</si>
  <si>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</si>
  <si>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</si>
  <si>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</si>
  <si>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</si>
  <si>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</si>
  <si>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</si>
  <si>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</si>
  <si>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</si>
  <si>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</si>
  <si>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</si>
  <si>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</si>
  <si>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</si>
  <si>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</si>
  <si>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</si>
  <si>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</si>
  <si>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</si>
  <si>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</si>
  <si>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</si>
  <si>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</si>
  <si>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</si>
  <si>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</si>
  <si>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</si>
  <si>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</si>
  <si>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</si>
  <si>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</si>
  <si>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</si>
  <si>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</si>
  <si>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</si>
  <si>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</si>
  <si>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</si>
  <si>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</si>
  <si>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</si>
  <si>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</si>
  <si>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</si>
  <si>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</si>
  <si>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</si>
  <si>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</si>
  <si>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</si>
  <si>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</si>
  <si>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</si>
  <si>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</si>
  <si>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</si>
  <si>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</si>
  <si>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</si>
  <si>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</si>
  <si>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</si>
  <si>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</si>
  <si>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</si>
  <si>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</si>
  <si>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</si>
  <si>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</si>
  <si>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</si>
  <si>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</si>
  <si>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</si>
  <si>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</si>
  <si>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</si>
  <si>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</si>
  <si>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</si>
  <si>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</si>
  <si>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</si>
  <si>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</si>
  <si>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</si>
  <si>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</si>
  <si>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</si>
  <si>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</si>
  <si>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</si>
  <si>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</si>
  <si>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</si>
  <si>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</si>
  <si>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</si>
  <si>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</si>
  <si>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</si>
  <si>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</si>
  <si>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</si>
  <si>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</si>
  <si>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</si>
  <si>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</si>
  <si>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</si>
  <si>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</si>
  <si>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</si>
  <si>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</si>
  <si>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</si>
  <si>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</si>
  <si>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</si>
  <si>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</si>
  <si>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</si>
  <si>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</si>
  <si>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</si>
  <si>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</si>
  <si>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</si>
  <si>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</si>
  <si>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</si>
  <si>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</si>
  <si>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</si>
  <si>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</si>
  <si>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</si>
  <si>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</si>
  <si>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</si>
  <si>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</si>
  <si>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</si>
  <si>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</si>
  <si>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</si>
  <si>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</si>
  <si>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</si>
  <si>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</si>
  <si>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</si>
  <si>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</si>
  <si>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</si>
  <si>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</si>
  <si>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</si>
  <si>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</si>
  <si>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</si>
  <si>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</si>
  <si>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</si>
  <si>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</si>
  <si>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</si>
  <si>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</si>
  <si>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</si>
  <si>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</si>
  <si>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</si>
  <si>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</si>
  <si>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</si>
  <si>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</si>
  <si>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</si>
  <si>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</si>
  <si>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</si>
  <si>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</si>
  <si>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</si>
  <si>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</si>
  <si>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</si>
  <si>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</si>
  <si>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</si>
  <si>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</si>
  <si>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</si>
  <si>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</si>
  <si>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</si>
  <si>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</si>
  <si>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</si>
  <si>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</si>
  <si>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</si>
  <si>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</si>
  <si>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</si>
  <si>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</si>
  <si>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</si>
  <si>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</si>
  <si>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</si>
  <si>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</si>
  <si>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</si>
  <si>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</si>
  <si>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</si>
  <si>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</si>
  <si>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</si>
  <si>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</si>
  <si>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</si>
  <si>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</si>
  <si>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</si>
  <si>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</si>
  <si>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</si>
  <si>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</si>
  <si>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</si>
  <si>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</si>
  <si>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</si>
  <si>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</si>
  <si>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</si>
  <si>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</si>
  <si>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</si>
  <si>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</si>
  <si>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</si>
  <si>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</si>
  <si>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</si>
  <si>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</si>
  <si>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</si>
  <si>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</si>
  <si>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</si>
  <si>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</si>
  <si>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</si>
  <si>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</si>
  <si>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</si>
  <si>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</si>
  <si>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</si>
  <si>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</si>
  <si>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</si>
  <si>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</si>
  <si>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</si>
  <si>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</si>
  <si>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</si>
  <si>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</si>
  <si>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</si>
  <si>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</si>
  <si>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</si>
  <si>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</si>
  <si>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</si>
  <si>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</si>
  <si>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</si>
  <si>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</si>
  <si>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</si>
  <si>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</si>
  <si>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</si>
  <si>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</si>
  <si>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</si>
  <si>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</si>
  <si>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</si>
  <si>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</si>
  <si>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</si>
  <si>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</si>
  <si>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</si>
  <si>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</si>
  <si>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</si>
  <si>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</si>
  <si>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</si>
  <si>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</si>
  <si>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</si>
  <si>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</si>
  <si>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</si>
  <si>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</si>
  <si>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</si>
  <si>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</si>
  <si>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</si>
  <si>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</si>
  <si>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</si>
  <si>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</si>
  <si>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</si>
  <si>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</si>
  <si>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</si>
  <si>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</si>
  <si>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</si>
  <si>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</si>
  <si>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</si>
  <si>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</si>
  <si>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</si>
  <si>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</si>
  <si>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</si>
  <si>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</si>
  <si>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</si>
  <si>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</si>
  <si>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</si>
  <si>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</si>
  <si>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</si>
  <si>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</si>
  <si>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</si>
  <si>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</si>
  <si>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</si>
  <si>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</si>
  <si>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</si>
  <si>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</si>
  <si>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</si>
  <si>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</si>
  <si>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</si>
  <si>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</si>
  <si>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</si>
  <si>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</si>
  <si>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</si>
  <si>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</si>
  <si>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</si>
  <si>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</si>
  <si>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</si>
  <si>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</si>
  <si>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</si>
  <si>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</si>
  <si>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</si>
  <si>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</si>
  <si>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</si>
  <si>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</si>
  <si>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</si>
  <si>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</si>
  <si>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</si>
  <si>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</si>
  <si>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</si>
  <si>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</si>
  <si>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</si>
  <si>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</si>
  <si>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</si>
  <si>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</si>
  <si>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</si>
  <si>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</si>
  <si>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</si>
  <si>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</si>
  <si>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</si>
  <si>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</si>
  <si>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</si>
  <si>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</si>
  <si>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</si>
  <si>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</si>
  <si>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</si>
  <si>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</si>
  <si>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</si>
  <si>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</si>
  <si>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</si>
  <si>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</si>
  <si>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</si>
  <si>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</si>
  <si>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</si>
  <si>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</si>
  <si>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</si>
  <si>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</si>
  <si>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</si>
  <si>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</si>
  <si>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</si>
  <si>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</si>
  <si>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</si>
  <si>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</si>
  <si>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</si>
  <si>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</si>
  <si>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</si>
  <si>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</si>
  <si>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</si>
  <si>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</si>
  <si>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</si>
  <si>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</si>
  <si>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</si>
  <si>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</si>
  <si>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</si>
  <si>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</si>
  <si>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</si>
  <si>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</si>
  <si>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</si>
  <si>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</si>
  <si>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</si>
  <si>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</si>
  <si>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</si>
  <si>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</si>
  <si>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</si>
  <si>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</si>
  <si>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</si>
  <si>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</si>
  <si>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</si>
  <si>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</si>
  <si>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</si>
  <si>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</si>
  <si>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</si>
  <si>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</si>
  <si>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</si>
  <si>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</si>
  <si>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</si>
  <si>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</si>
  <si>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</si>
  <si>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</si>
  <si>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</si>
  <si>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</si>
  <si>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</si>
  <si>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</si>
  <si>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</si>
  <si>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</si>
  <si>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</si>
  <si>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</si>
  <si>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</si>
  <si>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</si>
  <si>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</si>
  <si>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</si>
  <si>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</si>
  <si>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</si>
  <si>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</si>
  <si>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</si>
  <si>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</si>
  <si>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</si>
  <si>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</si>
  <si>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</si>
  <si>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</si>
  <si>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</si>
  <si>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</si>
  <si>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</si>
  <si>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</si>
  <si>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</si>
  <si>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</si>
  <si>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</si>
  <si>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</si>
  <si>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</si>
  <si>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</si>
  <si>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</si>
  <si>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</si>
  <si>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</si>
  <si>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</si>
  <si>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</si>
  <si>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</si>
  <si>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</si>
  <si>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</si>
  <si>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</si>
  <si>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</si>
  <si>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</si>
  <si>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</si>
  <si>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</si>
  <si>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</si>
  <si>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</si>
  <si>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</si>
  <si>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</si>
  <si>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</si>
  <si>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</si>
  <si>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</si>
  <si>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</si>
  <si>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</si>
  <si>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</si>
  <si>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</si>
  <si>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</si>
  <si>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</si>
  <si>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</si>
  <si>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</si>
  <si>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</si>
  <si>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</si>
  <si>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</si>
  <si>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</si>
  <si>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</si>
  <si>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</si>
  <si>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</si>
  <si>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</si>
  <si>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</si>
  <si>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</si>
  <si>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</si>
  <si>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</si>
  <si>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</si>
  <si>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</si>
  <si>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</si>
  <si>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</si>
  <si>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</si>
  <si>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</si>
  <si>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</si>
  <si>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</si>
  <si>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</si>
  <si>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</si>
  <si>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</si>
  <si>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</si>
  <si>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</si>
  <si>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</si>
  <si>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</si>
  <si>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</si>
  <si>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</si>
  <si>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</si>
  <si>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</si>
  <si>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</si>
  <si>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</si>
  <si>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</si>
  <si>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</si>
  <si>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</si>
  <si>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</si>
  <si>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</si>
  <si>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</si>
  <si>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</si>
  <si>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</si>
  <si>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</si>
  <si>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</si>
  <si>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</si>
  <si>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</si>
  <si>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</si>
  <si>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</si>
  <si>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</si>
  <si>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</si>
  <si>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</si>
  <si>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</si>
  <si>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</si>
  <si>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</si>
  <si>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</si>
  <si>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</si>
  <si>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</si>
  <si>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</si>
  <si>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</si>
  <si>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</si>
  <si>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</si>
  <si>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</si>
  <si>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</si>
  <si>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</si>
  <si>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</si>
  <si>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</si>
  <si>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</si>
  <si>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</si>
  <si>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</si>
  <si>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</si>
  <si>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</si>
  <si>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</si>
  <si>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</si>
  <si>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</si>
  <si>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</si>
  <si>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</si>
  <si>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</si>
  <si>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</si>
  <si>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</si>
  <si>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</si>
  <si>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</si>
  <si>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</si>
  <si>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</si>
  <si>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</si>
  <si>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</si>
  <si>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</si>
  <si>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</si>
  <si>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</si>
  <si>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</si>
  <si>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</si>
  <si>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</si>
  <si>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</si>
  <si>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</si>
  <si>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</si>
  <si>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</si>
  <si>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</si>
  <si>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</si>
  <si>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</si>
  <si>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</si>
  <si>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</si>
  <si>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</si>
  <si>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</si>
  <si>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</si>
  <si>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</si>
  <si>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</si>
  <si>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</si>
  <si>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</si>
  <si>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</si>
  <si>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</si>
  <si>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</si>
  <si>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</si>
  <si>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</si>
  <si>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</si>
  <si>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</si>
  <si>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</si>
  <si>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</si>
  <si>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</si>
  <si>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</si>
  <si>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</si>
  <si>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</si>
  <si>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</si>
  <si>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</si>
  <si>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</si>
  <si>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</si>
  <si>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</si>
  <si>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</si>
  <si>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</si>
  <si>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</si>
  <si>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</si>
  <si>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</si>
  <si>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</si>
  <si>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</si>
  <si>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</si>
  <si>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</si>
  <si>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</si>
  <si>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</si>
  <si>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</si>
  <si>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</si>
  <si>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</si>
  <si>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</si>
  <si>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</si>
  <si>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</si>
  <si>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</si>
  <si>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</si>
  <si>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</si>
  <si>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</si>
  <si>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</si>
  <si>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</si>
  <si>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</si>
  <si>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</si>
  <si>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</si>
  <si>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</si>
  <si>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</si>
  <si>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</si>
  <si>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</si>
  <si>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</si>
  <si>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</si>
  <si>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</si>
  <si>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</si>
  <si>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</si>
  <si>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</si>
  <si>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</si>
  <si>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</si>
  <si>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</si>
  <si>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</si>
  <si>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</si>
  <si>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</si>
  <si>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</si>
  <si>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</si>
  <si>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</si>
  <si>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</si>
  <si>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</si>
  <si>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</si>
  <si>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</si>
  <si>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</si>
  <si>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</si>
  <si>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</si>
  <si>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</si>
  <si>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</si>
  <si>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</si>
  <si>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</si>
  <si>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</si>
  <si>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</si>
  <si>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</si>
  <si>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</si>
  <si>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</si>
  <si>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</si>
  <si>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</si>
  <si>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</si>
  <si>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</si>
  <si>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</si>
  <si>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</si>
  <si>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</si>
  <si>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</si>
  <si>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</si>
  <si>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</si>
  <si>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</si>
  <si>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</si>
  <si>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</si>
  <si>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</si>
  <si>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</si>
  <si>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</si>
  <si>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</si>
  <si>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</si>
  <si>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</si>
  <si>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</si>
  <si>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</si>
  <si>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</si>
  <si>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</si>
  <si>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</si>
  <si>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</si>
  <si>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</si>
  <si>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</si>
  <si>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</si>
  <si>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</si>
  <si>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</si>
  <si>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</si>
  <si>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</si>
  <si>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</si>
  <si>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</si>
  <si>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</si>
  <si>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</si>
  <si>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</si>
  <si>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</si>
  <si>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</si>
  <si>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</si>
  <si>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</si>
  <si>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</si>
  <si>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</si>
  <si>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</si>
  <si>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</si>
  <si>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</si>
  <si>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</si>
  <si>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</si>
  <si>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</si>
  <si>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</si>
  <si>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</si>
  <si>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</si>
  <si>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</si>
  <si>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</si>
  <si>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</si>
  <si>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</si>
  <si>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</si>
  <si>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</si>
  <si>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</si>
  <si>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</si>
  <si>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</si>
  <si>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</si>
  <si>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</si>
  <si>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</si>
  <si>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</si>
  <si>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</si>
  <si>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</si>
  <si>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</si>
  <si>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</si>
  <si>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</si>
  <si>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</si>
  <si>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</si>
  <si>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</si>
  <si>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</si>
  <si>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</si>
  <si>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</si>
  <si>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</si>
  <si>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</si>
  <si>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</si>
  <si>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</si>
  <si>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</si>
  <si>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</si>
  <si>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</si>
  <si>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</si>
  <si>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</si>
  <si>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</si>
  <si>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</si>
  <si>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</si>
  <si>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</si>
  <si>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</si>
  <si>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</si>
  <si>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</si>
  <si>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</si>
  <si>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</si>
  <si>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</si>
  <si>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</si>
  <si>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</si>
  <si>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</si>
  <si>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</si>
  <si>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</si>
  <si>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</si>
  <si>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</si>
  <si>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</si>
  <si>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</si>
  <si>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</si>
  <si>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</si>
  <si>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</si>
  <si>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</si>
  <si>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</si>
  <si>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</si>
  <si>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</si>
  <si>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</si>
  <si>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</si>
  <si>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</si>
  <si>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</si>
  <si>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</si>
  <si>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</si>
  <si>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</si>
  <si>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</si>
  <si>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</si>
  <si>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</si>
  <si>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</si>
  <si>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</si>
  <si>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</si>
  <si>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</si>
  <si>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</si>
  <si>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</si>
  <si>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</si>
  <si>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</si>
  <si>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</si>
  <si>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</si>
  <si>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</si>
  <si>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</si>
  <si>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</si>
  <si>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</si>
  <si>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</si>
  <si>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</si>
  <si>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</si>
  <si>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</si>
  <si>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</si>
  <si>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</si>
  <si>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</si>
  <si>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</si>
  <si>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</si>
  <si>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</si>
  <si>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</si>
  <si>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</si>
  <si>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</si>
  <si>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</si>
  <si>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</si>
  <si>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</si>
  <si>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</si>
  <si>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</si>
  <si>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</si>
  <si>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</si>
  <si>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</si>
  <si>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</si>
  <si>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</si>
  <si>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</si>
  <si>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</si>
  <si>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</si>
  <si>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</si>
  <si>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</si>
  <si>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</si>
  <si>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</si>
  <si>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</si>
  <si>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</si>
  <si>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</si>
  <si>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</si>
  <si>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</si>
  <si>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</si>
  <si>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</si>
  <si>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</si>
  <si>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</si>
  <si>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</si>
  <si>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</si>
  <si>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</si>
  <si>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</si>
  <si>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</si>
  <si>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</si>
  <si>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</si>
  <si>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</si>
  <si>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</si>
  <si>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</si>
  <si>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</si>
  <si>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</si>
  <si>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</si>
  <si>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</si>
  <si>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</si>
  <si>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</si>
  <si>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</si>
  <si>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</si>
  <si>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</si>
  <si>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</si>
  <si>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</si>
  <si>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</si>
  <si>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</si>
  <si>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</si>
  <si>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</si>
  <si>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</si>
  <si>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</si>
  <si>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</si>
  <si>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</si>
  <si>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</si>
  <si>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</si>
  <si>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</si>
  <si>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</si>
  <si>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</si>
  <si>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</si>
  <si>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</si>
  <si>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</si>
  <si>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</si>
  <si>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</si>
  <si>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</si>
  <si>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</si>
  <si>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</si>
  <si>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</si>
  <si>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</si>
  <si>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</si>
  <si>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</si>
  <si>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</si>
  <si>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</si>
  <si>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</si>
  <si>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</si>
  <si>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</si>
  <si>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</si>
  <si>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</si>
  <si>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</si>
  <si>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</si>
  <si>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</si>
  <si>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</si>
  <si>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</si>
  <si>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</si>
  <si>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</si>
  <si>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</si>
  <si>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</si>
  <si>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</si>
  <si>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</si>
  <si>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</si>
  <si>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</si>
  <si>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</si>
  <si>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</si>
  <si>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</si>
  <si>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</si>
  <si>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</si>
  <si>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</si>
  <si>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</si>
  <si>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</si>
  <si>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</si>
  <si>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</si>
  <si>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</si>
  <si>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</si>
  <si>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</si>
  <si>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</si>
  <si>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</si>
  <si>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</si>
  <si>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</si>
  <si>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</si>
  <si>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</si>
  <si>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</si>
  <si>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</si>
  <si>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</si>
  <si>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</si>
  <si>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</si>
  <si>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</si>
  <si>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</si>
  <si>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</si>
  <si>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</si>
  <si>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</si>
  <si>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</si>
  <si>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</si>
  <si>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</si>
  <si>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</si>
  <si>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</si>
  <si>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</si>
  <si>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</si>
  <si>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</si>
  <si>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</si>
  <si>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</si>
  <si>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</si>
  <si>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</si>
  <si>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</si>
  <si>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</si>
  <si>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</si>
  <si>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</si>
  <si>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</si>
  <si>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</si>
  <si>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</si>
  <si>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</si>
  <si>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</si>
  <si>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</si>
  <si>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</si>
  <si>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</si>
  <si>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</si>
  <si>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</si>
  <si>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</si>
  <si>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</si>
  <si>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</si>
  <si>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</si>
  <si>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</si>
  <si>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</si>
  <si>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</si>
  <si>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</si>
  <si>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</si>
  <si>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</si>
  <si>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</si>
  <si>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</si>
  <si>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</si>
  <si>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</si>
  <si>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</si>
  <si>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</si>
  <si>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</si>
  <si>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</si>
  <si>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</si>
  <si>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</si>
  <si>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</si>
  <si>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</si>
  <si>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</si>
  <si>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</si>
  <si>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</si>
  <si>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</si>
  <si>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</si>
  <si>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</si>
  <si>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</si>
  <si>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</si>
  <si>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</si>
  <si>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</si>
  <si>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</si>
  <si>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</si>
  <si>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</si>
  <si>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</si>
  <si>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</si>
  <si>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</si>
  <si>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</si>
  <si>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</si>
  <si>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</si>
  <si>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</si>
  <si>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</si>
  <si>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</si>
  <si>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</si>
  <si>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</si>
  <si>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</si>
  <si>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</si>
  <si>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</si>
  <si>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</si>
  <si>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</si>
  <si>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</si>
  <si>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</si>
  <si>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</si>
  <si>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</si>
  <si>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</si>
  <si>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</si>
  <si>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</si>
  <si>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</si>
  <si>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</si>
  <si>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</si>
  <si>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</si>
  <si>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</si>
  <si>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</si>
  <si>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</si>
  <si>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</si>
  <si>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</si>
  <si>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</si>
  <si>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</si>
  <si>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</si>
  <si>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</si>
  <si>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</si>
  <si>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</si>
  <si>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</si>
  <si>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</si>
  <si>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</si>
  <si>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</si>
  <si>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</si>
  <si>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</si>
  <si>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</si>
  <si>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</si>
  <si>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</si>
  <si>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</si>
  <si>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</si>
  <si>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</si>
  <si>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</si>
  <si>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</si>
  <si>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</si>
  <si>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</si>
  <si>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</si>
  <si>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</si>
  <si>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</si>
  <si>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</si>
  <si>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</si>
  <si>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</si>
  <si>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</si>
  <si>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</si>
  <si>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</si>
  <si>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</si>
  <si>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</si>
  <si>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</si>
  <si>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</si>
  <si>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</si>
  <si>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</si>
  <si>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</si>
  <si>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</si>
  <si>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</si>
  <si>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</si>
  <si>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</si>
  <si>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</si>
  <si>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</si>
  <si>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</si>
  <si>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</si>
  <si>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</si>
  <si>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</si>
  <si>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</si>
  <si>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</si>
  <si>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</si>
  <si>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</si>
  <si>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</si>
  <si>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</si>
  <si>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</si>
  <si>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</si>
  <si>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</si>
  <si>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</si>
  <si>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</si>
  <si>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</si>
  <si>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</si>
  <si>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</si>
  <si>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</si>
  <si>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</si>
  <si>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</si>
  <si>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</si>
  <si>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</si>
  <si>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</si>
  <si>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</si>
  <si>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</si>
  <si>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</si>
  <si>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</si>
  <si>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</si>
  <si>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</si>
  <si>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</si>
  <si>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</si>
  <si>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</si>
  <si>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</si>
  <si>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</si>
  <si>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</si>
  <si>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</si>
  <si>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</si>
  <si>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</si>
  <si>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</si>
  <si>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</si>
  <si>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</si>
  <si>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</si>
  <si>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</si>
  <si>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</si>
  <si>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</si>
  <si>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</si>
  <si>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</si>
  <si>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</si>
  <si>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</si>
  <si>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</si>
  <si>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</si>
  <si>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</si>
  <si>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</si>
  <si>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</si>
  <si>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</si>
  <si>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</si>
  <si>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</si>
  <si>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</si>
  <si>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</si>
  <si>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</si>
  <si>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</si>
  <si>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</si>
  <si>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</si>
  <si>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</si>
  <si>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</si>
  <si>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</si>
  <si>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</si>
  <si>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</si>
  <si>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</si>
  <si>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</si>
  <si>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</si>
  <si>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</si>
  <si>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</si>
  <si>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</si>
  <si>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</si>
  <si>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</si>
  <si>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</si>
  <si>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</si>
  <si>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</si>
  <si>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</si>
  <si>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</si>
  <si>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</si>
  <si>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</si>
  <si>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</si>
  <si>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</si>
  <si>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</si>
  <si>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</si>
  <si>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</si>
  <si>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</si>
  <si>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</si>
  <si>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</si>
  <si>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</si>
  <si>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</si>
  <si>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</si>
  <si>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</si>
  <si>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</si>
  <si>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</si>
  <si>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</si>
  <si>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</si>
  <si>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</si>
  <si>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</si>
  <si>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</si>
  <si>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</si>
  <si>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</si>
  <si>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</si>
  <si>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</si>
  <si>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</si>
  <si>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</si>
  <si>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</si>
  <si>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</si>
  <si>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</si>
  <si>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</si>
  <si>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</si>
  <si>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</si>
  <si>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</si>
  <si>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</si>
  <si>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</si>
  <si>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</si>
  <si>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</si>
  <si>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</si>
  <si>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</si>
  <si>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</si>
  <si>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</si>
  <si>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</si>
  <si>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</si>
  <si>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</si>
  <si>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</si>
  <si>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</si>
  <si>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</si>
  <si>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</si>
  <si>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</si>
  <si>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</si>
  <si>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</si>
  <si>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</si>
  <si>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</si>
  <si>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</si>
  <si>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</si>
  <si>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</si>
  <si>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</si>
  <si>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</si>
  <si>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</si>
  <si>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</si>
  <si>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</si>
  <si>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</si>
  <si>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</si>
  <si>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</si>
  <si>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</si>
  <si>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</si>
  <si>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</si>
  <si>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</si>
  <si>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</si>
  <si>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</si>
  <si>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</si>
  <si>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</si>
  <si>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</si>
  <si>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</si>
  <si>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</si>
  <si>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</si>
  <si>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</si>
  <si>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</si>
  <si>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</si>
  <si>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</si>
  <si>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</si>
  <si>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</si>
  <si>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</si>
  <si>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</si>
  <si>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</si>
  <si>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</si>
  <si>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</si>
  <si>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</si>
  <si>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</si>
  <si>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</si>
  <si>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</si>
  <si>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</si>
  <si>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</si>
  <si>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</si>
  <si>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</si>
  <si>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</si>
  <si>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</si>
  <si>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</si>
  <si>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</si>
  <si>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</si>
  <si>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</si>
  <si>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</si>
  <si>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</si>
  <si>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</si>
  <si>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</si>
  <si>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</si>
  <si>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</si>
  <si>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</si>
  <si>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</si>
  <si>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</si>
  <si>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</si>
  <si>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</si>
  <si>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</si>
  <si>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</si>
  <si>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</si>
  <si>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</si>
  <si>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</si>
  <si>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</si>
  <si>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</si>
  <si>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</si>
  <si>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</si>
  <si>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</si>
  <si>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</si>
  <si>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</si>
  <si>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</si>
  <si>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</si>
  <si>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</si>
  <si>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</si>
  <si>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</si>
  <si>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</si>
  <si>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</si>
  <si>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</si>
  <si>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</si>
  <si>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</si>
  <si>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</si>
  <si>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</si>
  <si>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</si>
  <si>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</si>
  <si>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</si>
  <si>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</si>
  <si>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</si>
  <si>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</si>
  <si>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</si>
  <si>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</si>
  <si>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</si>
  <si>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</si>
  <si>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</si>
  <si>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</si>
  <si>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</si>
  <si>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</si>
  <si>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</si>
  <si>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</si>
  <si>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</si>
  <si>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</si>
  <si>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</si>
  <si>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</si>
  <si>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</si>
  <si>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</si>
  <si>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</si>
  <si>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</si>
  <si>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</si>
  <si>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</si>
  <si>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</si>
  <si>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</si>
  <si>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</si>
  <si>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</si>
  <si>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</si>
  <si>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</si>
  <si>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</si>
  <si>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</si>
  <si>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</si>
  <si>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</si>
  <si>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</si>
  <si>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</si>
  <si>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</si>
  <si>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</si>
  <si>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</si>
  <si>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</si>
  <si>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</si>
  <si>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</si>
  <si>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</si>
  <si>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</si>
  <si>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</si>
  <si>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</si>
  <si>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</si>
  <si>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</si>
  <si>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</si>
  <si>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</si>
  <si>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</si>
  <si>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</si>
  <si>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</si>
  <si>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</si>
  <si>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</si>
  <si>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</si>
  <si>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</si>
  <si>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</si>
  <si>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</si>
  <si>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</si>
  <si>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</si>
  <si>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</si>
  <si>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</si>
  <si>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</si>
  <si>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</si>
  <si>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</si>
  <si>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</si>
  <si>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</si>
  <si>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</si>
  <si>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</si>
  <si>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</si>
  <si>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</si>
  <si>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</si>
  <si>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</si>
  <si>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</si>
  <si>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</si>
  <si>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</si>
  <si>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</si>
  <si>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</si>
  <si>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</si>
  <si>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</si>
  <si>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</si>
  <si>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</si>
  <si>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</si>
  <si>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</si>
  <si>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</si>
  <si>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</si>
  <si>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</si>
  <si>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</si>
  <si>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</si>
  <si>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</si>
  <si>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</si>
  <si>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</si>
  <si>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</si>
  <si>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</si>
  <si>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</si>
  <si>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</si>
  <si>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</si>
  <si>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</si>
  <si>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</si>
  <si>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</si>
  <si>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</si>
  <si>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</si>
  <si>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</si>
  <si>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</si>
  <si>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</si>
  <si>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</si>
  <si>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</si>
  <si>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</si>
  <si>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</si>
  <si>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</si>
  <si>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</si>
  <si>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</si>
  <si>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</si>
  <si>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</si>
  <si>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</si>
  <si>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</si>
  <si>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</si>
  <si>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</si>
  <si>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</si>
  <si>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</si>
  <si>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</si>
  <si>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</si>
  <si>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</si>
  <si>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</si>
  <si>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</si>
  <si>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</si>
  <si>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</si>
  <si>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</si>
  <si>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</si>
  <si>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</si>
  <si>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</si>
  <si>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</si>
  <si>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</si>
  <si>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</si>
  <si>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</si>
  <si>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</si>
  <si>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</si>
  <si>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</si>
  <si>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</si>
  <si>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</si>
  <si>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</si>
  <si>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</si>
  <si>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</si>
  <si>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</si>
  <si>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</si>
  <si>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</si>
  <si>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</si>
  <si>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</si>
  <si>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</si>
  <si>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</si>
  <si>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</si>
  <si>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</si>
  <si>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</si>
  <si>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</si>
  <si>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</si>
  <si>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</si>
  <si>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</si>
  <si>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</si>
  <si>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</si>
  <si>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</si>
  <si>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</si>
  <si>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</si>
  <si>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</si>
  <si>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</si>
  <si>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</si>
  <si>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</si>
  <si>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</si>
  <si>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</si>
  <si>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</si>
  <si>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</si>
  <si>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</si>
  <si>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</si>
  <si>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</si>
  <si>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</si>
  <si>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</si>
  <si>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</si>
  <si>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</si>
  <si>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</si>
  <si>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</si>
  <si>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</si>
  <si>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</si>
  <si>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</si>
  <si>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</si>
  <si>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</si>
  <si>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</si>
  <si>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</si>
  <si>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</si>
  <si>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</si>
  <si>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</si>
  <si>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</si>
  <si>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</si>
  <si>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</si>
  <si>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</si>
  <si>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</si>
  <si>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</si>
  <si>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</si>
  <si>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</si>
  <si>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</si>
  <si>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</si>
  <si>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</si>
  <si>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</si>
  <si>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</si>
  <si>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</si>
  <si>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</si>
  <si>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</si>
  <si>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</si>
  <si>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</si>
  <si>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</si>
  <si>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</si>
  <si>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</si>
  <si>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</si>
  <si>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</si>
  <si>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</si>
  <si>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</si>
  <si>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</si>
  <si>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</si>
  <si>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</si>
  <si>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</si>
  <si>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</si>
  <si>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</si>
  <si>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</si>
  <si>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</si>
  <si>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</si>
  <si>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</si>
  <si>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</si>
  <si>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</si>
  <si>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</si>
  <si>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</si>
  <si>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</si>
  <si>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</si>
  <si>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</si>
  <si>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</si>
  <si>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</si>
  <si>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</si>
  <si>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</si>
  <si>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</si>
  <si>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</si>
  <si>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</si>
  <si>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</si>
  <si>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</si>
  <si>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</si>
  <si>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</si>
  <si>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</si>
  <si>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</si>
  <si>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</si>
  <si>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</si>
  <si>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</si>
  <si>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</si>
  <si>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</si>
  <si>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</si>
  <si>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</si>
  <si>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</si>
  <si>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</si>
  <si>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</si>
  <si>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</si>
  <si>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</si>
  <si>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</si>
  <si>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</si>
  <si>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</si>
  <si>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</si>
  <si>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</si>
  <si>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</si>
  <si>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</si>
  <si>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</si>
  <si>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</si>
  <si>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</si>
  <si>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</si>
  <si>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</si>
  <si>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</si>
  <si>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</si>
  <si>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</si>
  <si>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</si>
  <si>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</si>
  <si>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</si>
  <si>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</si>
  <si>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</si>
  <si>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</si>
  <si>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</si>
  <si>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</si>
  <si>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</si>
  <si>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</si>
  <si>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</si>
  <si>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</si>
  <si>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</si>
  <si>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</si>
  <si>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</si>
  <si>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</si>
  <si>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</si>
  <si>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</si>
  <si>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</si>
  <si>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</si>
  <si>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</si>
  <si>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</si>
  <si>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</si>
  <si>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</si>
  <si>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</si>
  <si>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</si>
  <si>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</si>
  <si>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</si>
  <si>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</si>
  <si>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</si>
  <si>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</si>
  <si>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</si>
  <si>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</si>
  <si>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</si>
  <si>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</si>
  <si>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</si>
  <si>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</si>
  <si>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</si>
  <si>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</si>
  <si>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</si>
  <si>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</si>
  <si>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</si>
  <si>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</si>
  <si>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</si>
  <si>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</si>
  <si>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</si>
  <si>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</si>
  <si>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</si>
  <si>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</si>
  <si>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</si>
  <si>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</si>
  <si>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</si>
  <si>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</si>
  <si>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</si>
  <si>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</si>
  <si>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</si>
  <si>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</si>
  <si>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</si>
  <si>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</si>
  <si>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</si>
  <si>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</si>
  <si>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</si>
  <si>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</si>
  <si>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</si>
  <si>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</si>
  <si>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</si>
  <si>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</si>
  <si>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</si>
  <si>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</si>
  <si>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</si>
  <si>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</si>
  <si>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</si>
  <si>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</si>
  <si>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</si>
  <si>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</si>
  <si>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</si>
  <si>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</si>
  <si>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</si>
  <si>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</si>
  <si>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</si>
  <si>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</si>
  <si>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</si>
  <si>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</si>
  <si>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</si>
  <si>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</si>
  <si>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</si>
  <si>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</si>
  <si>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</si>
  <si>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</si>
  <si>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</si>
  <si>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</si>
  <si>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</si>
  <si>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</si>
  <si>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</si>
  <si>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</si>
  <si>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</si>
  <si>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</si>
  <si>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</si>
  <si>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</si>
  <si>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</si>
  <si>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</si>
  <si>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</si>
  <si>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</si>
  <si>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</si>
  <si>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</si>
  <si>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</si>
  <si>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</si>
  <si>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</si>
  <si>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</si>
  <si>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</si>
  <si>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</si>
  <si>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</si>
  <si>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</si>
  <si>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</si>
  <si>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</si>
  <si>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</si>
  <si>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</si>
  <si>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</si>
  <si>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</si>
  <si>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</si>
  <si>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</si>
  <si>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</si>
  <si>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</si>
  <si>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</si>
  <si>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</si>
  <si>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</si>
  <si>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</si>
  <si>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</si>
  <si>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</si>
  <si>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</si>
  <si>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</si>
  <si>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</si>
  <si>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</si>
  <si>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</si>
  <si>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</si>
  <si>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</si>
  <si>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</si>
  <si>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</si>
  <si>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</si>
  <si>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</si>
  <si>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</si>
  <si>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</si>
  <si>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</si>
  <si>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</si>
  <si>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</si>
  <si>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</si>
  <si>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</si>
  <si>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</si>
  <si>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</si>
  <si>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</si>
  <si>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</si>
  <si>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</si>
  <si>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</si>
  <si>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</si>
  <si>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</si>
  <si>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</si>
  <si>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</si>
  <si>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</si>
  <si>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</si>
  <si>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</si>
  <si>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</si>
  <si>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</si>
  <si>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</si>
  <si>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</si>
  <si>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</si>
  <si>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</si>
  <si>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</si>
  <si>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</si>
  <si>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</si>
  <si>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</si>
  <si>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</si>
  <si>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</si>
  <si>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</si>
  <si>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</si>
  <si>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</si>
  <si>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</si>
  <si>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</si>
  <si>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</si>
  <si>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</si>
  <si>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</si>
  <si>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</si>
  <si>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</si>
  <si>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</si>
  <si>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</si>
  <si>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</si>
  <si>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</si>
  <si>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</si>
  <si>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</si>
  <si>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</si>
  <si>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</si>
  <si>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</si>
  <si>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</si>
  <si>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</si>
  <si>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</si>
  <si>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</si>
  <si>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</si>
  <si>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</si>
  <si>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</si>
  <si>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</si>
  <si>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</si>
  <si>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</si>
  <si>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</si>
  <si>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</si>
  <si>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</si>
  <si>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</si>
  <si>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</si>
  <si>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</si>
  <si>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</si>
  <si>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</si>
  <si>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</si>
  <si>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</si>
  <si>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</si>
  <si>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</si>
  <si>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</si>
  <si>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</si>
  <si>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</si>
  <si>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</si>
  <si>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</si>
  <si>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</si>
  <si>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</si>
  <si>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</si>
  <si>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</si>
  <si>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</si>
  <si>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</si>
  <si>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</si>
  <si>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</si>
  <si>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</si>
  <si>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</si>
  <si>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</si>
  <si>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</si>
  <si>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</si>
  <si>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</si>
  <si>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</si>
  <si>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</si>
  <si>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</si>
  <si>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</si>
  <si>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</si>
  <si>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</si>
  <si>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</si>
  <si>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</si>
  <si>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</si>
  <si>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</si>
  <si>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</si>
  <si>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</si>
  <si>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</si>
  <si>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</si>
  <si>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</si>
  <si>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</si>
  <si>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</si>
  <si>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</si>
  <si>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</si>
  <si>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</si>
  <si>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</si>
  <si>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</si>
  <si>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</si>
  <si>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</si>
  <si>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</si>
  <si>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</si>
  <si>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</si>
  <si>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</si>
  <si>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</si>
  <si>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</si>
  <si>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</si>
  <si>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</si>
  <si>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</si>
  <si>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</si>
  <si>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</si>
  <si>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</si>
  <si>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</si>
  <si>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</si>
  <si>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</si>
  <si>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</si>
  <si>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</si>
  <si>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</si>
  <si>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</si>
  <si>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</si>
  <si>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</si>
  <si>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</si>
  <si>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</si>
  <si>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</si>
  <si>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</si>
  <si>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</si>
  <si>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</si>
  <si>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</si>
  <si>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</si>
  <si>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</si>
  <si>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</si>
  <si>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</si>
  <si>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</si>
  <si>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</si>
  <si>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</si>
  <si>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</si>
  <si>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</si>
  <si>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</si>
  <si>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</si>
  <si>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</si>
  <si>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</si>
  <si>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</si>
  <si>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</si>
  <si>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</si>
  <si>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</si>
  <si>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</si>
  <si>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</si>
  <si>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</si>
  <si>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</si>
  <si>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</si>
  <si>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</si>
  <si>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</si>
  <si>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</si>
  <si>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</si>
  <si>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</si>
  <si>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</si>
  <si>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</si>
  <si>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</si>
  <si>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</si>
  <si>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</si>
  <si>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</si>
  <si>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</si>
  <si>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</si>
  <si>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</si>
  <si>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</si>
  <si>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</si>
  <si>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</si>
  <si>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</si>
  <si>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</si>
  <si>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</si>
  <si>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</si>
  <si>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</si>
  <si>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</si>
  <si>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</si>
  <si>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</si>
  <si>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</si>
  <si>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</si>
  <si>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</si>
  <si>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</si>
  <si>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</si>
  <si>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</si>
  <si>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</si>
  <si>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</si>
  <si>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</si>
  <si>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</si>
  <si>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</si>
  <si>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</si>
  <si>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</si>
  <si>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</si>
  <si>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</si>
  <si>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</si>
  <si>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</si>
  <si>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</si>
  <si>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</si>
  <si>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</si>
  <si>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</si>
  <si>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</si>
  <si>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</si>
  <si>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</si>
  <si>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</si>
  <si>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</si>
  <si>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</si>
  <si>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</si>
  <si>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</si>
  <si>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</si>
  <si>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</si>
  <si>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</si>
  <si>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</si>
  <si>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</si>
  <si>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</si>
  <si>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</si>
  <si>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</si>
  <si>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</si>
  <si>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</si>
  <si>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</si>
  <si>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</si>
  <si>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</si>
  <si>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</si>
  <si>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</si>
  <si>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</si>
  <si>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</si>
  <si>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</si>
  <si>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</si>
  <si>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</si>
  <si>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</si>
  <si>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</si>
  <si>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</si>
  <si>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</si>
  <si>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</si>
  <si>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</si>
  <si>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</si>
  <si>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</si>
  <si>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</si>
  <si>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</si>
  <si>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</si>
  <si>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</si>
  <si>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</si>
  <si>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</si>
  <si>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</si>
  <si>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</si>
  <si>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</si>
  <si>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</si>
  <si>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</si>
  <si>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</si>
  <si>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</si>
  <si>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</si>
  <si>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</si>
  <si>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</si>
  <si>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</si>
  <si>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</si>
  <si>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</si>
  <si>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</si>
  <si>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</si>
  <si>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</si>
  <si>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</si>
  <si>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</si>
  <si>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</si>
  <si>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</si>
  <si>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</si>
  <si>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</si>
  <si>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</si>
  <si>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</si>
  <si>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</si>
  <si>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</si>
  <si>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</si>
  <si>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</si>
  <si>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</si>
  <si>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</si>
  <si>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</si>
  <si>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</si>
  <si>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</si>
  <si>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</si>
  <si>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</si>
  <si>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</si>
  <si>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</si>
  <si>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</si>
  <si>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</si>
  <si>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</si>
  <si>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</si>
  <si>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</si>
  <si>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</si>
  <si>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</si>
  <si>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</si>
  <si>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</si>
  <si>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</si>
  <si>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</si>
  <si>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</si>
  <si>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</si>
  <si>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</si>
  <si>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</si>
  <si>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</si>
  <si>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</si>
  <si>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</si>
  <si>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</si>
  <si>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</si>
  <si>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</si>
  <si>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</si>
  <si>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</si>
  <si>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</si>
  <si>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</si>
  <si>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</si>
  <si>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</si>
  <si>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</si>
  <si>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</si>
  <si>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</si>
  <si>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</si>
  <si>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</si>
  <si>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</si>
  <si>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</si>
  <si>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</si>
  <si>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</si>
  <si>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</si>
  <si>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</si>
  <si>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</si>
  <si>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</si>
  <si>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</si>
  <si>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</si>
  <si>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</si>
  <si>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</si>
  <si>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</si>
  <si>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</si>
  <si>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</si>
  <si>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</si>
  <si>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</si>
  <si>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</si>
  <si>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</si>
  <si>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</si>
  <si>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</si>
  <si>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</si>
  <si>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</si>
  <si>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</si>
  <si>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</si>
  <si>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</si>
  <si>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</si>
  <si>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</si>
  <si>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</si>
  <si>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</si>
  <si>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</si>
  <si>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</si>
  <si>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</si>
  <si>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</si>
  <si>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</si>
  <si>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</si>
  <si>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</si>
  <si>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</si>
  <si>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</si>
  <si>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</si>
  <si>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</si>
  <si>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</si>
  <si>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</si>
  <si>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</si>
  <si>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</si>
  <si>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</si>
  <si>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</si>
  <si>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</si>
  <si>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</si>
  <si>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</si>
  <si>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</si>
  <si>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</si>
  <si>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</si>
  <si>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</si>
  <si>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</si>
  <si>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</si>
  <si>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</si>
  <si>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</si>
  <si>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</si>
  <si>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</si>
  <si>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</si>
  <si>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</si>
  <si>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</si>
  <si>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</si>
  <si>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</si>
  <si>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</si>
  <si>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</si>
  <si>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</si>
  <si>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</si>
  <si>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</si>
  <si>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</si>
  <si>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</si>
  <si>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</si>
  <si>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</si>
  <si>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</si>
  <si>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</si>
  <si>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</si>
  <si>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</si>
  <si>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</si>
  <si>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</si>
  <si>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</si>
  <si>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</si>
  <si>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</si>
  <si>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</si>
  <si>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</si>
  <si>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</si>
  <si>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</si>
  <si>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</si>
  <si>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</si>
  <si>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</si>
  <si>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</si>
  <si>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</si>
  <si>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</si>
  <si>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</si>
  <si>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</si>
  <si>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</si>
  <si>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</si>
  <si>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</si>
  <si>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</si>
  <si>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</si>
  <si>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</si>
  <si>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</si>
  <si>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</si>
  <si>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</si>
  <si>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</si>
  <si>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</si>
  <si>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</si>
  <si>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</si>
  <si>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</si>
  <si>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</si>
  <si>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</si>
  <si>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</si>
  <si>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</si>
  <si>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</si>
  <si>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</si>
  <si>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</si>
  <si>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</si>
  <si>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</si>
  <si>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</si>
  <si>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</si>
  <si>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</si>
  <si>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</si>
  <si>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</si>
  <si>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</si>
  <si>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</si>
  <si>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</si>
  <si>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</si>
  <si>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</si>
  <si>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</si>
  <si>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</si>
  <si>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</si>
  <si>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</si>
  <si>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</si>
  <si>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</si>
  <si>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</si>
  <si>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</si>
  <si>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</si>
  <si>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</si>
  <si>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</si>
  <si>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</si>
  <si>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</si>
  <si>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</si>
  <si>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</si>
  <si>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</si>
  <si>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</si>
  <si>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</si>
  <si>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</si>
  <si>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</si>
  <si>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</si>
  <si>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</si>
  <si>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</si>
  <si>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</si>
  <si>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</si>
  <si>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</si>
  <si>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</si>
  <si>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</si>
  <si>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</si>
  <si>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</si>
  <si>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</si>
  <si>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</si>
  <si>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</si>
  <si>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</si>
  <si>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</si>
  <si>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</si>
  <si>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</si>
  <si>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</si>
  <si>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</si>
  <si>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</si>
  <si>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</si>
  <si>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</si>
  <si>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</si>
  <si>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</si>
  <si>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</si>
  <si>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</si>
  <si>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</si>
  <si>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</si>
  <si>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</si>
  <si>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</si>
  <si>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</si>
  <si>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</si>
  <si>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</si>
  <si>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</si>
  <si>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</si>
  <si>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</si>
  <si>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</si>
  <si>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</si>
  <si>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</si>
  <si>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</si>
  <si>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</si>
  <si>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</si>
  <si>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</si>
  <si>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</si>
  <si>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</si>
  <si>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</si>
  <si>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</si>
  <si>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</si>
  <si>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</si>
  <si>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</si>
  <si>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</si>
  <si>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</si>
  <si>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</si>
  <si>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</si>
  <si>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</si>
  <si>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</si>
  <si>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</si>
  <si>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</si>
  <si>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</si>
  <si>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</si>
  <si>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</si>
  <si>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</si>
  <si>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</si>
  <si>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</si>
  <si>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</si>
  <si>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</si>
  <si>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</si>
  <si>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</si>
  <si>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</si>
  <si>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</si>
  <si>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</si>
  <si>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</si>
  <si>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</si>
  <si>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</si>
  <si>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</si>
  <si>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</si>
  <si>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</si>
  <si>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</si>
  <si>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</si>
  <si>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</si>
  <si>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</si>
  <si>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</si>
  <si>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</si>
  <si>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</si>
  <si>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</si>
  <si>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</si>
  <si>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</si>
  <si>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</si>
  <si>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</si>
  <si>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</si>
  <si>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</si>
  <si>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</si>
  <si>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</si>
  <si>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</si>
  <si>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</si>
  <si>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</si>
  <si>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</si>
  <si>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</si>
  <si>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</si>
  <si>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</si>
  <si>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</si>
  <si>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</si>
  <si>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</si>
  <si>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</si>
  <si>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</si>
  <si>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</si>
  <si>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</si>
  <si>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</si>
  <si>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</si>
  <si>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</si>
  <si>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</si>
  <si>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</si>
  <si>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</si>
  <si>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</si>
  <si>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</si>
  <si>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</si>
  <si>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</si>
  <si>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</si>
  <si>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</si>
  <si>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</si>
  <si>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</si>
  <si>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</si>
  <si>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</si>
  <si>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</si>
  <si>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</si>
  <si>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</si>
  <si>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</si>
  <si>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</si>
  <si>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</si>
  <si>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</si>
  <si>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</si>
  <si>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</si>
  <si>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</si>
  <si>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</si>
  <si>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</si>
  <si>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</si>
  <si>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</si>
  <si>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</si>
  <si>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</si>
  <si>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</si>
  <si>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</si>
  <si>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</si>
  <si>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</si>
  <si>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</si>
  <si>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</si>
  <si>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</si>
  <si>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</si>
  <si>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</si>
  <si>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</si>
  <si>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</si>
  <si>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</si>
  <si>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</si>
  <si>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</si>
  <si>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</si>
  <si>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</si>
  <si>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</si>
  <si>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</si>
  <si>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</si>
  <si>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</si>
  <si>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</si>
  <si>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</si>
  <si>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</si>
  <si>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</si>
  <si>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</si>
  <si>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</si>
  <si>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</si>
  <si>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</si>
  <si>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</si>
  <si>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</si>
  <si>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</si>
  <si>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</si>
  <si>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</si>
  <si>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</si>
  <si>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</si>
  <si>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</si>
  <si>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</si>
  <si>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</si>
  <si>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</si>
  <si>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</si>
  <si>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</si>
  <si>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</si>
  <si>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</si>
  <si>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</si>
  <si>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</si>
  <si>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</si>
  <si>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</si>
  <si>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</si>
  <si>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</si>
  <si>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</si>
  <si>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</si>
  <si>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</si>
  <si>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</si>
  <si>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</si>
  <si>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</si>
  <si>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</si>
  <si>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</si>
  <si>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</si>
  <si>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</si>
  <si>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</si>
  <si>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</si>
  <si>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</si>
  <si>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</si>
  <si>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</si>
  <si>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</si>
  <si>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</si>
  <si>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</si>
  <si>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</si>
  <si>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</si>
  <si>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</si>
  <si>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</si>
  <si>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</si>
  <si>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</si>
  <si>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</si>
  <si>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</si>
  <si>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</si>
  <si>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</si>
  <si>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</si>
  <si>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</si>
  <si>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</si>
  <si>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</si>
  <si>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</si>
  <si>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</si>
  <si>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</si>
  <si>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</si>
  <si>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</si>
  <si>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</si>
  <si>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</si>
  <si>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</si>
  <si>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</si>
  <si>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</si>
  <si>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</si>
  <si>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</si>
  <si>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</si>
  <si>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</si>
  <si>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</si>
  <si>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</si>
  <si>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</si>
  <si>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</si>
  <si>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</si>
  <si>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</si>
  <si>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</si>
  <si>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</si>
  <si>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</si>
  <si>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</si>
  <si>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</si>
  <si>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</si>
  <si>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</si>
  <si>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</si>
  <si>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</si>
  <si>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</si>
  <si>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</si>
  <si>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</si>
  <si>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</si>
  <si>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</si>
  <si>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</si>
  <si>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</si>
  <si>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</si>
  <si>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</si>
  <si>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</si>
  <si>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</si>
  <si>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</si>
  <si>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</si>
  <si>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</si>
  <si>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</si>
  <si>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</si>
  <si>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</si>
  <si>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</si>
  <si>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</si>
  <si>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</si>
  <si>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</si>
  <si>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</si>
  <si>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</si>
  <si>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</si>
  <si>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</si>
  <si>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</si>
  <si>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</si>
  <si>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</si>
  <si>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</si>
  <si>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</si>
  <si>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</si>
  <si>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</si>
  <si>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</si>
  <si>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</si>
  <si>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</si>
  <si>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</si>
  <si>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</si>
  <si>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</si>
  <si>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</si>
  <si>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</si>
  <si>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</si>
  <si>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</si>
  <si>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</si>
  <si>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</si>
  <si>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</si>
  <si>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</si>
  <si>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</si>
  <si>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</si>
  <si>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</si>
  <si>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</si>
  <si>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</si>
  <si>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</si>
  <si>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</si>
  <si>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</si>
  <si>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</si>
  <si>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</si>
  <si>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</si>
  <si>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</si>
  <si>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</si>
  <si>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</si>
  <si>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</si>
  <si>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</si>
  <si>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</si>
  <si>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</si>
  <si>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</si>
  <si>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</si>
  <si>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</si>
  <si>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</si>
  <si>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</si>
  <si>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</si>
  <si>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</si>
  <si>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</si>
  <si>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</si>
  <si>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</si>
  <si>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</si>
  <si>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</si>
  <si>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</si>
  <si>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</si>
  <si>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</si>
  <si>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</si>
  <si>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</si>
  <si>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</si>
  <si>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</si>
  <si>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</si>
  <si>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</si>
  <si>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</si>
  <si>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</si>
  <si>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</si>
  <si>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</si>
  <si>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</si>
  <si>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</si>
  <si>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</si>
  <si>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</si>
  <si>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</si>
  <si>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</si>
  <si>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</si>
  <si>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</si>
  <si>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</si>
  <si>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</si>
  <si>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</si>
  <si>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</si>
  <si>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</si>
  <si>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</si>
  <si>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</si>
  <si>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</si>
  <si>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</si>
  <si>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</si>
  <si>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</si>
  <si>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</si>
  <si>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</si>
  <si>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</si>
  <si>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</si>
  <si>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</si>
  <si>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</si>
  <si>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</si>
  <si>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</si>
  <si>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</si>
  <si>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</si>
  <si>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</si>
  <si>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</si>
  <si>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</si>
  <si>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</si>
  <si>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</si>
  <si>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</si>
  <si>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</si>
  <si>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</si>
  <si>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</si>
  <si>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</si>
  <si>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</si>
  <si>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</si>
  <si>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</si>
  <si>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</si>
  <si>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</si>
  <si>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</si>
  <si>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</si>
  <si>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</si>
  <si>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</si>
  <si>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</si>
  <si>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</si>
  <si>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</si>
  <si>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</si>
  <si>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</si>
  <si>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</si>
  <si>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</si>
  <si>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</si>
  <si>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</si>
  <si>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</si>
  <si>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</si>
  <si>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</si>
  <si>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</si>
  <si>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</si>
  <si>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</si>
  <si>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</si>
  <si>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</si>
  <si>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</si>
  <si>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</si>
  <si>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</si>
  <si>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</si>
  <si>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</si>
  <si>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</si>
  <si>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</si>
  <si>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</si>
  <si>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</si>
  <si>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</si>
  <si>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</si>
  <si>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</si>
  <si>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</si>
  <si>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</si>
  <si>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</si>
  <si>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</si>
  <si>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</si>
  <si>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</si>
  <si>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</si>
  <si>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</si>
  <si>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</si>
  <si>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</si>
  <si>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</si>
  <si>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</si>
  <si>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</si>
  <si>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</si>
  <si>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</si>
  <si>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</si>
  <si>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</si>
  <si>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</si>
  <si>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</si>
  <si>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</si>
  <si>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</si>
  <si>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</si>
  <si>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</si>
  <si>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</si>
  <si>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</si>
  <si>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</si>
  <si>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</si>
  <si>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</si>
  <si>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</si>
  <si>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</si>
  <si>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</si>
  <si>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</si>
  <si>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</si>
  <si>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</si>
  <si>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</si>
  <si>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</si>
  <si>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</si>
  <si>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</si>
  <si>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</si>
  <si>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</si>
  <si>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</si>
  <si>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</si>
  <si>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</si>
  <si>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</si>
  <si>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</si>
  <si>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</si>
  <si>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</si>
  <si>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</si>
  <si>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</si>
  <si>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</si>
  <si>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</si>
  <si>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</si>
  <si>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</si>
  <si>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</si>
  <si>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</si>
  <si>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</si>
  <si>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</si>
  <si>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</si>
  <si>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</si>
  <si>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</si>
  <si>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</si>
  <si>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</si>
  <si>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</si>
  <si>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</si>
  <si>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</si>
  <si>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</si>
  <si>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</si>
  <si>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</si>
  <si>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</si>
  <si>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</si>
  <si>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</si>
  <si>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</si>
  <si>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</si>
  <si>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</si>
  <si>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</si>
  <si>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</si>
  <si>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</si>
  <si>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</si>
  <si>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</si>
  <si>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</si>
  <si>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</si>
  <si>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</si>
  <si>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</si>
  <si>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</si>
  <si>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</si>
  <si>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</si>
  <si>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</si>
  <si>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</si>
  <si>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</si>
  <si>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</si>
  <si>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</si>
  <si>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</si>
  <si>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</si>
  <si>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</si>
  <si>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</si>
  <si>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</si>
  <si>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</si>
  <si>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</si>
  <si>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</si>
  <si>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</si>
  <si>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</si>
  <si>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</si>
  <si>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</si>
  <si>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</si>
  <si>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</si>
  <si>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</si>
  <si>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</si>
  <si>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</si>
  <si>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</si>
  <si>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</si>
  <si>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</si>
  <si>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</si>
  <si>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</si>
  <si>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</si>
  <si>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</si>
  <si>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</si>
  <si>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</si>
  <si>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</si>
  <si>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</si>
  <si>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</si>
  <si>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</si>
  <si>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</si>
  <si>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</si>
  <si>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</si>
  <si>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</si>
  <si>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</si>
  <si>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</si>
  <si>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</si>
  <si>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</si>
  <si>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</si>
  <si>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</si>
  <si>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</si>
  <si>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</si>
  <si>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</si>
  <si>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</si>
  <si>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</si>
  <si>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</si>
  <si>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</si>
  <si>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</si>
  <si>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</si>
  <si>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</si>
  <si>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</si>
  <si>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</si>
  <si>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</si>
  <si>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</si>
  <si>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</si>
  <si>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</si>
  <si>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</si>
  <si>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</si>
  <si>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</si>
  <si>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</si>
  <si>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</si>
  <si>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</si>
  <si>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</si>
  <si>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</si>
  <si>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</si>
  <si>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</si>
  <si>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</si>
  <si>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</si>
  <si>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</si>
  <si>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</si>
  <si>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</si>
  <si>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</si>
  <si>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</si>
  <si>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</si>
  <si>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</si>
  <si>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</si>
  <si>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</si>
  <si>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</si>
  <si>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</si>
  <si>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</si>
  <si>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</si>
  <si>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</si>
  <si>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</si>
  <si>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</si>
  <si>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</si>
  <si>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</si>
  <si>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</si>
  <si>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</si>
  <si>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</si>
  <si>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</si>
  <si>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</si>
  <si>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</si>
  <si>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</si>
  <si>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</si>
  <si>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</si>
  <si>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</si>
  <si>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</si>
  <si>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</si>
  <si>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</si>
  <si>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</si>
  <si>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</si>
  <si>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</si>
  <si>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</si>
  <si>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</si>
  <si>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</si>
  <si>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</si>
  <si>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</si>
  <si>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</si>
  <si>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</si>
  <si>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</si>
  <si>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</si>
  <si>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</si>
  <si>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</si>
  <si>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</si>
  <si>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</si>
  <si>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</si>
  <si>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</si>
  <si>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</si>
  <si>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</si>
  <si>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</si>
  <si>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</si>
  <si>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</si>
  <si>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</si>
  <si>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</si>
  <si>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</si>
  <si>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</si>
  <si>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</si>
  <si>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</si>
  <si>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</si>
  <si>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</si>
  <si>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</si>
  <si>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</si>
  <si>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</si>
  <si>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</si>
  <si>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</si>
  <si>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</si>
  <si>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</si>
  <si>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</si>
  <si>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</si>
  <si>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</si>
  <si>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</si>
  <si>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</si>
  <si>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</si>
  <si>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</si>
  <si>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</si>
  <si>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</si>
  <si>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</si>
  <si>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</si>
  <si>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</si>
  <si>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</si>
  <si>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</si>
  <si>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</si>
  <si>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</si>
  <si>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</si>
  <si>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</si>
  <si>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</si>
  <si>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</si>
  <si>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</si>
  <si>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</si>
  <si>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</si>
  <si>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</si>
  <si>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</si>
  <si>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</si>
  <si>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</si>
  <si>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</si>
  <si>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</si>
  <si>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</si>
  <si>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</si>
  <si>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</si>
  <si>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</si>
  <si>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</si>
  <si>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</si>
  <si>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</si>
  <si>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</si>
  <si>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</si>
  <si>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</si>
  <si>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</si>
  <si>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</si>
  <si>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</si>
  <si>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</si>
  <si>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</si>
  <si>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</si>
  <si>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</si>
  <si>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</si>
  <si>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</si>
  <si>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</si>
  <si>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</si>
  <si>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</si>
  <si>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</si>
  <si>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</si>
  <si>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</si>
  <si>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</si>
  <si>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</si>
  <si>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</si>
  <si>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</si>
  <si>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</si>
  <si>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</si>
  <si>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</si>
  <si>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</si>
  <si>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</si>
  <si>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</si>
  <si>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</si>
  <si>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</si>
  <si>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</si>
  <si>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</si>
  <si>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</si>
  <si>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</si>
  <si>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</si>
  <si>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</si>
  <si>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</si>
  <si>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</si>
  <si>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</si>
  <si>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</si>
  <si>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</si>
  <si>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</si>
  <si>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</si>
  <si>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</si>
  <si>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</si>
  <si>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</si>
  <si>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</si>
  <si>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</si>
  <si>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</si>
  <si>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</si>
  <si>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</si>
  <si>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</si>
  <si>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</si>
  <si>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</si>
  <si>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</si>
  <si>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</si>
  <si>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</si>
  <si>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</si>
  <si>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</si>
  <si>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</si>
  <si>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</si>
  <si>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</si>
  <si>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</si>
  <si>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</si>
  <si>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</si>
  <si>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</si>
  <si>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</si>
  <si>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</si>
  <si>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</si>
  <si>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</si>
  <si>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</si>
  <si>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</si>
  <si>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</si>
  <si>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</si>
  <si>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</si>
  <si>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</si>
  <si>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</si>
  <si>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</si>
  <si>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</si>
  <si>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</si>
  <si>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</si>
  <si>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</si>
  <si>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</si>
  <si>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</si>
  <si>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</si>
  <si>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</si>
  <si>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</si>
  <si>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</si>
  <si>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</si>
  <si>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</si>
  <si>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</si>
  <si>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</si>
  <si>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</si>
  <si>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</si>
  <si>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</si>
  <si>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</si>
  <si>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</si>
  <si>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</si>
  <si>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</si>
  <si>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</si>
  <si>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</si>
  <si>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</si>
  <si>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</si>
  <si>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</si>
  <si>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</si>
  <si>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</si>
  <si>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</si>
  <si>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</si>
  <si>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</si>
  <si>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</si>
  <si>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</si>
  <si>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</si>
  <si>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</si>
  <si>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</si>
  <si>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</si>
  <si>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</si>
  <si>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</si>
  <si>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</si>
  <si>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</si>
  <si>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</si>
  <si>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</si>
  <si>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</si>
  <si>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</si>
  <si>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</si>
  <si>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</si>
  <si>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</si>
  <si>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</si>
  <si>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</si>
  <si>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</si>
  <si>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</si>
  <si>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</si>
  <si>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</si>
  <si>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</si>
  <si>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</si>
  <si>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</si>
  <si>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</si>
  <si>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</si>
  <si>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</si>
  <si>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</si>
  <si>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</si>
  <si>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</si>
  <si>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</si>
  <si>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</si>
  <si>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</si>
  <si>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</si>
  <si>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</si>
  <si>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</si>
  <si>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</si>
  <si>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</si>
  <si>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</si>
  <si>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</si>
  <si>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</si>
  <si>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</si>
  <si>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</si>
  <si>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</si>
  <si>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</si>
  <si>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</si>
  <si>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</si>
  <si>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</si>
  <si>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</si>
  <si>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</si>
  <si>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</si>
  <si>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</si>
  <si>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</si>
  <si>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</si>
  <si>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</si>
  <si>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</si>
  <si>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</si>
  <si>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</si>
  <si>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</si>
  <si>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</si>
  <si>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</si>
  <si>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</si>
  <si>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</si>
  <si>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</si>
  <si>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</si>
  <si>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</si>
  <si>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</si>
  <si>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</si>
  <si>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</si>
  <si>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</si>
  <si>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</si>
  <si>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</si>
  <si>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</si>
  <si>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</si>
  <si>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</si>
  <si>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</si>
  <si>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</si>
  <si>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</si>
  <si>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</si>
  <si>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</si>
  <si>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</si>
  <si>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</si>
  <si>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</si>
  <si>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</si>
  <si>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</si>
  <si>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</si>
  <si>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</si>
  <si>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</si>
  <si>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</si>
  <si>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</si>
  <si>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</si>
  <si>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</si>
  <si>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</si>
  <si>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</si>
  <si>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</si>
  <si>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</si>
  <si>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</si>
  <si>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</si>
  <si>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</si>
  <si>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</si>
  <si>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</si>
  <si>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</si>
  <si>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</si>
  <si>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</si>
  <si>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</si>
  <si>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</si>
  <si>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</si>
  <si>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</si>
  <si>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</si>
  <si>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</si>
  <si>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</si>
  <si>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</si>
  <si>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</si>
  <si>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</si>
  <si>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</si>
  <si>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</si>
  <si>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</si>
  <si>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</si>
  <si>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</si>
  <si>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</si>
  <si>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</si>
  <si>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</si>
  <si>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</si>
  <si>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</si>
  <si>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</si>
  <si>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</si>
  <si>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</si>
  <si>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</si>
  <si>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</si>
  <si>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</si>
  <si>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</si>
  <si>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</si>
  <si>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</si>
  <si>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</si>
  <si>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</si>
  <si>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</si>
  <si>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</si>
  <si>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</si>
  <si>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</si>
  <si>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</si>
  <si>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</si>
  <si>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</si>
  <si>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</si>
  <si>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</si>
  <si>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</si>
  <si>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</si>
  <si>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</si>
  <si>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</si>
  <si>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</si>
  <si>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</si>
  <si>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</si>
  <si>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</si>
  <si>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</si>
  <si>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</si>
  <si>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</si>
  <si>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</si>
  <si>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</si>
  <si>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</si>
  <si>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</si>
  <si>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</si>
  <si>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</si>
  <si>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</si>
  <si>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</si>
  <si>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</si>
  <si>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</si>
  <si>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</si>
  <si>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</si>
  <si>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</si>
  <si>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</si>
  <si>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</si>
  <si>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</si>
  <si>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</si>
  <si>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</si>
  <si>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</si>
  <si>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</si>
  <si>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</si>
  <si>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</si>
  <si>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</si>
  <si>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</si>
  <si>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</si>
  <si>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</si>
  <si>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</si>
  <si>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</si>
  <si>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</si>
  <si>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</si>
  <si>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</si>
  <si>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</si>
  <si>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</si>
  <si>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</si>
  <si>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</si>
  <si>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</si>
  <si>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</si>
  <si>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</si>
  <si>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</si>
  <si>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</si>
  <si>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</si>
  <si>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</si>
  <si>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</si>
  <si>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</si>
  <si>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</si>
  <si>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</si>
  <si>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</si>
  <si>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</si>
  <si>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</si>
  <si>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</si>
  <si>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</si>
  <si>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</si>
  <si>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</si>
  <si>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</si>
  <si>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</si>
  <si>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</si>
  <si>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</si>
  <si>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</si>
  <si>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</si>
  <si>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</si>
  <si>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</si>
  <si>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</si>
  <si>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</si>
  <si>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</si>
  <si>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</si>
  <si>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</si>
  <si>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</si>
  <si>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</si>
  <si>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</si>
  <si>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</si>
  <si>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</si>
  <si>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</si>
  <si>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</si>
  <si>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</si>
  <si>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</si>
  <si>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</si>
  <si>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</si>
  <si>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</si>
  <si>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</si>
  <si>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</si>
  <si>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</si>
  <si>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</si>
  <si>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</si>
  <si>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</si>
  <si>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</si>
  <si>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</si>
  <si>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</si>
  <si>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</si>
  <si>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</si>
  <si>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</si>
  <si>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</si>
  <si>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</si>
  <si>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</si>
  <si>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</si>
  <si>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</si>
  <si>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</si>
  <si>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</si>
  <si>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</si>
  <si>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</si>
  <si>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</si>
  <si>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</si>
  <si>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</si>
  <si>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</si>
  <si>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</si>
  <si>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</si>
  <si>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</si>
  <si>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</si>
  <si>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</si>
  <si>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</si>
  <si>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</si>
  <si>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</si>
  <si>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</si>
  <si>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</si>
  <si>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</si>
  <si>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</si>
  <si>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</si>
  <si>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</si>
  <si>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</si>
  <si>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</si>
  <si>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</si>
  <si>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</si>
  <si>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</si>
  <si>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</si>
  <si>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</si>
  <si>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</si>
  <si>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</si>
  <si>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</si>
  <si>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</si>
  <si>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</si>
  <si>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</si>
  <si>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</si>
  <si>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</si>
  <si>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</si>
  <si>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</si>
  <si>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</si>
  <si>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</si>
  <si>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</si>
  <si>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</si>
  <si>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</si>
  <si>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</si>
  <si>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</si>
  <si>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</si>
  <si>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</si>
  <si>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</si>
  <si>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</si>
  <si>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</si>
  <si>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</si>
  <si>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</si>
  <si>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</si>
  <si>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</si>
  <si>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</si>
  <si>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</si>
  <si>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</si>
  <si>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</si>
  <si>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</si>
  <si>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</si>
  <si>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</si>
  <si>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</si>
  <si>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</si>
  <si>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</si>
  <si>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</si>
  <si>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</si>
  <si>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</si>
  <si>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</si>
  <si>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</si>
  <si>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</si>
  <si>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</si>
  <si>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</si>
  <si>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</si>
  <si>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</si>
  <si>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</si>
  <si>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</si>
  <si>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</si>
  <si>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</si>
  <si>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</si>
  <si>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</si>
  <si>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</si>
  <si>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</si>
  <si>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</si>
  <si>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</si>
  <si>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</si>
  <si>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</si>
  <si>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</si>
  <si>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</si>
  <si>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</si>
  <si>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</si>
  <si>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</si>
  <si>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</si>
  <si>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</si>
  <si>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</si>
  <si>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</si>
  <si>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</si>
  <si>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</si>
  <si>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</si>
  <si>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</si>
  <si>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</si>
  <si>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</si>
  <si>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</si>
  <si>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</si>
  <si>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</si>
  <si>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</si>
  <si>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</si>
  <si>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</si>
  <si>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</si>
  <si>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</si>
  <si>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</si>
  <si>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</si>
  <si>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</si>
  <si>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</si>
  <si>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</si>
  <si>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</si>
  <si>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</si>
  <si>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</si>
  <si>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</si>
  <si>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</si>
  <si>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</si>
  <si>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</si>
  <si>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</si>
  <si>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</si>
  <si>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</si>
  <si>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</si>
  <si>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</si>
  <si>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</si>
  <si>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</si>
  <si>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</si>
  <si>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</si>
  <si>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</si>
  <si>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</si>
  <si>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</si>
  <si>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</si>
  <si>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</si>
  <si>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</si>
  <si>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</si>
  <si>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</si>
  <si>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</si>
  <si>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</si>
  <si>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</si>
  <si>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</si>
  <si>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</si>
  <si>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</si>
  <si>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</si>
  <si>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</si>
  <si>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</si>
  <si>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</si>
  <si>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</si>
  <si>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</si>
  <si>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</si>
  <si>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</si>
  <si>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</si>
  <si>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</si>
  <si>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</si>
  <si>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</si>
  <si>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</si>
  <si>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</si>
  <si>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</si>
  <si>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</si>
  <si>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</si>
  <si>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</si>
  <si>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</si>
  <si>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</si>
  <si>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</si>
  <si>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</si>
  <si>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</si>
  <si>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</si>
  <si>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</si>
  <si>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</si>
  <si>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</si>
  <si>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</si>
  <si>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</si>
  <si>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</si>
  <si>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</si>
  <si>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</si>
  <si>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</si>
  <si>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</si>
  <si>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</si>
  <si>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</si>
  <si>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</si>
  <si>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</si>
  <si>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</si>
  <si>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</si>
  <si>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</si>
  <si>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</si>
  <si>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</si>
  <si>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</si>
  <si>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</si>
  <si>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</si>
  <si>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</si>
  <si>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</si>
  <si>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</si>
  <si>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</si>
  <si>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</si>
  <si>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</si>
  <si>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</si>
  <si>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</si>
  <si>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</si>
  <si>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</si>
  <si>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</si>
  <si>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</si>
  <si>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</si>
  <si>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</si>
  <si>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</si>
  <si>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</si>
  <si>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</si>
  <si>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</si>
  <si>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</si>
  <si>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</si>
  <si>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</si>
  <si>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</si>
  <si>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</si>
  <si>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</si>
  <si>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</si>
  <si>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</si>
  <si>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</si>
  <si>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</si>
  <si>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</si>
  <si>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</si>
  <si>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</si>
  <si>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</si>
  <si>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</si>
  <si>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</si>
  <si>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</si>
  <si>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</si>
  <si>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</si>
  <si>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</si>
  <si>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</si>
  <si>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</si>
  <si>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</si>
  <si>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</si>
  <si>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</si>
  <si>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</si>
  <si>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</si>
  <si>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</si>
  <si>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</si>
  <si>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</si>
  <si>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</si>
  <si>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</si>
  <si>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</si>
  <si>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</si>
  <si>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</si>
  <si>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</si>
  <si>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</si>
  <si>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</si>
  <si>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</si>
  <si>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</si>
  <si>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</si>
  <si>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</si>
  <si>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</si>
  <si>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</si>
  <si>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</si>
  <si>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</si>
  <si>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</si>
  <si>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</si>
  <si>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</si>
  <si>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</si>
  <si>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</si>
  <si>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</si>
  <si>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</si>
  <si>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</si>
  <si>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</si>
  <si>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</si>
  <si>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</si>
  <si>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</si>
  <si>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</si>
  <si>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</si>
  <si>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</si>
  <si>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</si>
  <si>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</si>
  <si>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</si>
  <si>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</si>
  <si>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</si>
  <si>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</si>
  <si>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</si>
  <si>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</si>
  <si>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</si>
  <si>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</si>
  <si>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</si>
  <si>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</si>
  <si>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</si>
  <si>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</si>
  <si>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</si>
  <si>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</si>
  <si>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</si>
  <si>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</si>
  <si>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</si>
  <si>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</si>
  <si>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</si>
  <si>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</si>
  <si>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</si>
  <si>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</si>
  <si>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</si>
  <si>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</si>
  <si>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</si>
  <si>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</si>
  <si>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</si>
  <si>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</si>
  <si>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</si>
  <si>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</si>
  <si>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</si>
  <si>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</si>
  <si>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</si>
  <si>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</si>
  <si>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</si>
  <si>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</si>
  <si>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</si>
  <si>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</si>
  <si>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</si>
  <si>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</si>
  <si>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</si>
  <si>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</si>
  <si>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</si>
  <si>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</si>
  <si>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</si>
  <si>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</si>
  <si>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</si>
  <si>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</si>
  <si>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</si>
  <si>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</si>
  <si>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</si>
  <si>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</si>
  <si>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</si>
  <si>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</si>
  <si>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</si>
  <si>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</si>
  <si>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</si>
  <si>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</si>
  <si>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</si>
  <si>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</si>
  <si>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</si>
  <si>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</si>
  <si>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</si>
  <si>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</si>
  <si>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</si>
  <si>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</si>
  <si>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</si>
  <si>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</si>
  <si>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</si>
  <si>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</si>
  <si>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</si>
  <si>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</si>
  <si>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</si>
  <si>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</si>
  <si>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</si>
  <si>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</si>
  <si>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</si>
  <si>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</si>
  <si>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</si>
  <si>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</si>
  <si>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</si>
  <si>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</si>
  <si>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</si>
  <si>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</si>
  <si>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</si>
  <si>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</si>
  <si>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</si>
  <si>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</si>
  <si>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</si>
  <si>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</si>
  <si>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</si>
  <si>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</si>
  <si>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</si>
  <si>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</si>
  <si>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</si>
  <si>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</si>
  <si>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</si>
  <si>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</si>
  <si>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</si>
  <si>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</si>
  <si>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</si>
  <si>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</si>
  <si>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</si>
  <si>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</si>
  <si>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</si>
  <si>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</si>
  <si>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</si>
  <si>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</si>
  <si>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</si>
  <si>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</si>
  <si>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</si>
  <si>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</si>
  <si>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</si>
  <si>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</si>
  <si>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</si>
  <si>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</si>
  <si>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</si>
  <si>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</si>
  <si>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</si>
  <si>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</si>
  <si>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</si>
  <si>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</si>
  <si>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</si>
  <si>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</si>
  <si>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</si>
  <si>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</si>
  <si>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</si>
  <si>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</si>
  <si>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</si>
  <si>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</si>
  <si>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</si>
  <si>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</si>
  <si>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</si>
  <si>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</si>
  <si>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</si>
  <si>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</si>
  <si>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</si>
  <si>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</si>
  <si>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</si>
  <si>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</si>
  <si>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</si>
  <si>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</si>
  <si>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</si>
  <si>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</si>
  <si>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</si>
  <si>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</si>
  <si>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</si>
  <si>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</si>
  <si>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</si>
  <si>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</si>
  <si>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</si>
  <si>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</si>
  <si>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</si>
  <si>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</si>
  <si>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</si>
  <si>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</si>
  <si>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</si>
  <si>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</si>
  <si>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</si>
  <si>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</si>
  <si>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</si>
  <si>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</si>
  <si>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</si>
  <si>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</si>
  <si>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</si>
  <si>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</si>
  <si>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</si>
  <si>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</si>
  <si>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</si>
  <si>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</si>
  <si>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</si>
  <si>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</si>
  <si>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</si>
  <si>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</si>
  <si>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</si>
  <si>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</si>
  <si>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</si>
  <si>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</si>
  <si>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</si>
  <si>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</si>
  <si>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</si>
  <si>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</si>
  <si>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</si>
  <si>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</si>
  <si>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</si>
  <si>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</si>
  <si>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</si>
  <si>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</si>
  <si>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</si>
  <si>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</si>
  <si>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</si>
  <si>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</si>
  <si>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</si>
  <si>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</si>
  <si>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</si>
  <si>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</si>
  <si>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</si>
  <si>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</si>
  <si>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</si>
  <si>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</si>
  <si>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</si>
  <si>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</si>
  <si>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</si>
  <si>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</si>
  <si>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</si>
  <si>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</si>
  <si>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</si>
  <si>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</si>
  <si>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</si>
  <si>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</si>
  <si>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</si>
  <si>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</si>
  <si>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</si>
  <si>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</si>
  <si>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</si>
  <si>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</si>
  <si>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</si>
  <si>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</si>
  <si>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</si>
  <si>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</si>
  <si>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</si>
  <si>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</si>
  <si>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</si>
  <si>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</si>
  <si>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</si>
  <si>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</si>
  <si>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</si>
  <si>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</si>
  <si>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</si>
  <si>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</si>
  <si>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</si>
  <si>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</si>
  <si>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</si>
  <si>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</si>
  <si>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</si>
  <si>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</si>
  <si>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</si>
  <si>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</si>
  <si>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</si>
  <si>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</si>
  <si>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</si>
  <si>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</si>
  <si>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</si>
  <si>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</si>
  <si>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</si>
  <si>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</si>
  <si>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</si>
  <si>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</si>
  <si>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</si>
  <si>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</si>
  <si>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</si>
  <si>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</si>
  <si>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</si>
  <si>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</si>
  <si>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</si>
  <si>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</si>
  <si>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</si>
  <si>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</si>
  <si>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</si>
  <si>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</si>
  <si>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</si>
  <si>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</si>
  <si>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</si>
  <si>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</si>
  <si>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</si>
  <si>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</si>
  <si>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</si>
  <si>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</si>
  <si>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</si>
  <si>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</si>
  <si>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</si>
  <si>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</si>
  <si>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</si>
  <si>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</si>
  <si>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</si>
  <si>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</si>
  <si>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</si>
  <si>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</si>
  <si>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</si>
  <si>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</si>
  <si>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</si>
  <si>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</si>
  <si>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</si>
  <si>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</si>
  <si>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</si>
  <si>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</si>
  <si>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</si>
  <si>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</si>
  <si>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</si>
  <si>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</si>
  <si>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</si>
  <si>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</si>
  <si>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</si>
  <si>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</si>
  <si>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</si>
  <si>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</si>
  <si>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</si>
  <si>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</si>
  <si>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</si>
  <si>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</si>
  <si>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</si>
  <si>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</si>
  <si>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</si>
  <si>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</si>
  <si>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</si>
  <si>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</si>
  <si>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</si>
  <si>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</si>
  <si>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</si>
  <si>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</si>
  <si>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</si>
  <si>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</si>
  <si>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</si>
  <si>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</si>
  <si>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</si>
  <si>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</si>
  <si>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</si>
  <si>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</si>
  <si>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</si>
  <si>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</si>
  <si>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</si>
  <si>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</si>
  <si>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</si>
  <si>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</si>
  <si>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</si>
  <si>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</si>
  <si>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</si>
  <si>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</si>
  <si>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</si>
  <si>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</si>
  <si>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</si>
  <si>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</si>
  <si>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</si>
  <si>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</si>
  <si>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</si>
  <si>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</si>
  <si>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</si>
  <si>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</si>
  <si>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</si>
  <si>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</si>
  <si>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</si>
  <si>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</si>
  <si>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</si>
  <si>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</si>
  <si>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</si>
  <si>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</si>
  <si>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</si>
  <si>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</si>
  <si>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</si>
  <si>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</si>
  <si>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</si>
  <si>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</si>
  <si>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</si>
  <si>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</si>
  <si>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</si>
  <si>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</si>
  <si>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</si>
  <si>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</si>
  <si>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</si>
  <si>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</si>
  <si>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</si>
  <si>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</si>
  <si>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</si>
  <si>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</si>
  <si>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</si>
  <si>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</si>
  <si>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</si>
  <si>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</si>
  <si>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</si>
  <si>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</si>
  <si>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</si>
  <si>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</si>
  <si>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</si>
  <si>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</si>
  <si>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</si>
  <si>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</si>
  <si>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</si>
  <si>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</si>
  <si>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</si>
  <si>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</si>
  <si>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</si>
  <si>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</si>
  <si>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</si>
  <si>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</si>
  <si>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</si>
  <si>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</si>
  <si>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</si>
  <si>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</si>
  <si>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</si>
  <si>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</si>
  <si>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</si>
  <si>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</si>
  <si>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</si>
  <si>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</si>
  <si>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</si>
  <si>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</si>
  <si>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</si>
  <si>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</si>
  <si>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</si>
  <si>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</si>
  <si>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</si>
  <si>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</si>
  <si>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</si>
  <si>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</si>
  <si>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</si>
  <si>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</si>
  <si>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</si>
  <si>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</si>
  <si>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</si>
  <si>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</si>
  <si>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</si>
  <si>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</si>
  <si>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</si>
  <si>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</si>
  <si>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</si>
  <si>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</si>
  <si>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</si>
  <si>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</si>
  <si>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</si>
  <si>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</si>
  <si>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</si>
  <si>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</si>
  <si>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</si>
  <si>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</si>
  <si>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</si>
  <si>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</si>
  <si>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</si>
  <si>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</si>
  <si>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</si>
  <si>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</si>
  <si>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</si>
  <si>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</si>
  <si>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</si>
  <si>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</si>
  <si>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</si>
  <si>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</si>
  <si>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</si>
  <si>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</si>
  <si>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</si>
  <si>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</si>
  <si>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</si>
  <si>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</si>
  <si>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</si>
  <si>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</si>
  <si>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</si>
  <si>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</si>
  <si>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</si>
  <si>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</si>
  <si>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</si>
  <si>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</si>
  <si>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</si>
  <si>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</si>
  <si>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</si>
  <si>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</si>
  <si>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</si>
  <si>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</si>
  <si>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</si>
  <si>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</si>
  <si>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</si>
  <si>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</si>
  <si>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</si>
  <si>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</si>
  <si>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</si>
  <si>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</si>
  <si>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</si>
  <si>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</si>
  <si>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</si>
  <si>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</si>
  <si>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</si>
  <si>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</si>
  <si>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</si>
  <si>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</si>
  <si>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</si>
  <si>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</si>
  <si>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</si>
  <si>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</si>
  <si>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</si>
  <si>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</si>
  <si>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</si>
  <si>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</si>
  <si>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</si>
  <si>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</si>
  <si>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</si>
  <si>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</si>
  <si>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</si>
  <si>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</si>
  <si>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</si>
  <si>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</si>
  <si>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</si>
  <si>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</si>
  <si>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</si>
  <si>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</si>
  <si>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</si>
  <si>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</si>
  <si>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</si>
  <si>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</si>
  <si>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</si>
  <si>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</si>
  <si>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</si>
  <si>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</si>
  <si>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</si>
  <si>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</si>
  <si>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</si>
  <si>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</si>
  <si>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</si>
  <si>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</si>
  <si>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</si>
  <si>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</si>
  <si>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</si>
  <si>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</si>
  <si>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</si>
  <si>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</si>
  <si>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</si>
  <si>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</si>
  <si>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</si>
  <si>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</si>
  <si>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</si>
  <si>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</si>
  <si>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</si>
  <si>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</si>
  <si>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</si>
  <si>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</si>
  <si>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</si>
  <si>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</si>
  <si>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</si>
  <si>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</si>
  <si>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</si>
  <si>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</si>
  <si>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</si>
  <si>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</si>
  <si>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</si>
  <si>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</si>
  <si>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</si>
  <si>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</si>
  <si>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</si>
  <si>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</si>
  <si>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</si>
  <si>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</si>
  <si>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</si>
  <si>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</si>
  <si>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</si>
  <si>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</si>
  <si>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</si>
  <si>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</si>
  <si>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</si>
  <si>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</si>
  <si>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</si>
  <si>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</si>
  <si>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</si>
  <si>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</si>
  <si>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</si>
  <si>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</si>
  <si>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</si>
  <si>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</si>
  <si>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</si>
  <si>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</si>
  <si>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</si>
  <si>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</si>
  <si>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</si>
  <si>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</si>
  <si>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</si>
  <si>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</si>
  <si>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</si>
  <si>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</si>
  <si>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</si>
  <si>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</si>
  <si>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</si>
  <si>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</si>
  <si>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</si>
  <si>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</si>
  <si>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</si>
  <si>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</si>
  <si>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</si>
  <si>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</si>
  <si>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</si>
  <si>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</si>
  <si>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</si>
  <si>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</si>
  <si>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</si>
  <si>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</si>
  <si>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</si>
  <si>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</si>
  <si>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</si>
  <si>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</si>
  <si>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</si>
  <si>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</si>
  <si>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</si>
  <si>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</si>
  <si>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</si>
  <si>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</si>
  <si>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</si>
  <si>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</si>
  <si>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</si>
  <si>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</si>
  <si>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</si>
  <si>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</si>
  <si>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</si>
  <si>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</si>
  <si>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</si>
  <si>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</si>
  <si>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</si>
  <si>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</si>
  <si>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</si>
  <si>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</si>
  <si>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</si>
  <si>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</si>
  <si>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</si>
  <si>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</si>
  <si>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</si>
  <si>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</si>
  <si>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</si>
  <si>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</si>
  <si>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</si>
  <si>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</si>
  <si>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</si>
  <si>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</si>
  <si>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</si>
  <si>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</si>
  <si>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</si>
  <si>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</si>
  <si>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</si>
  <si>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</si>
  <si>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</si>
  <si>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</si>
  <si>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</si>
  <si>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</si>
  <si>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</si>
  <si>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</si>
  <si>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</si>
  <si>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</si>
  <si>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</si>
  <si>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</si>
  <si>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</si>
  <si>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</si>
  <si>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</si>
  <si>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</si>
  <si>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</si>
  <si>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</si>
  <si>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</si>
  <si>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</si>
  <si>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</si>
  <si>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</si>
  <si>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</si>
  <si>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</si>
  <si>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</si>
  <si>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</si>
  <si>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</si>
  <si>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</si>
  <si>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</si>
  <si>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</si>
  <si>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</si>
  <si>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</si>
  <si>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</si>
  <si>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</si>
  <si>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</si>
  <si>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</si>
  <si>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</si>
  <si>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</si>
  <si>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</si>
  <si>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</si>
  <si>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</si>
  <si>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</si>
  <si>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</si>
  <si>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</si>
  <si>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</si>
  <si>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</si>
  <si>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</si>
  <si>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</si>
  <si>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</si>
  <si>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</si>
  <si>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</si>
  <si>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</si>
  <si>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</si>
  <si>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</si>
  <si>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</si>
  <si>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</si>
  <si>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</si>
  <si>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</si>
  <si>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</si>
  <si>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</si>
  <si>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</si>
  <si>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</si>
  <si>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</si>
  <si>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</si>
  <si>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</si>
  <si>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</si>
  <si>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</si>
  <si>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</si>
  <si>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</si>
  <si>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</si>
  <si>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</si>
  <si>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</si>
  <si>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</si>
  <si>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</si>
  <si>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</si>
  <si>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</si>
  <si>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</si>
  <si>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</si>
  <si>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</si>
  <si>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</si>
  <si>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</si>
  <si>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</si>
  <si>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</si>
  <si>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</si>
  <si>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</si>
  <si>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</si>
  <si>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</si>
  <si>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</si>
  <si>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</si>
  <si>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</si>
  <si>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</si>
  <si>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</si>
  <si>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</si>
  <si>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</si>
  <si>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</si>
  <si>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</si>
  <si>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</si>
  <si>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</si>
  <si>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</si>
  <si>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</si>
  <si>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</si>
  <si>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</si>
  <si>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</si>
  <si>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</si>
  <si>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</si>
  <si>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</si>
  <si>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</si>
  <si>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</si>
  <si>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</si>
  <si>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</si>
  <si>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</si>
  <si>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</si>
  <si>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</si>
  <si>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</si>
  <si>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</si>
  <si>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</si>
  <si>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</si>
  <si>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</si>
  <si>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</si>
  <si>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</si>
  <si>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</si>
  <si>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</si>
  <si>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</si>
  <si>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</si>
  <si>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</si>
  <si>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</si>
  <si>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</si>
  <si>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</si>
  <si>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</si>
  <si>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</si>
  <si>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</si>
  <si>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</si>
  <si>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</si>
  <si>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</si>
  <si>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</si>
  <si>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</si>
  <si>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</si>
  <si>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</si>
  <si>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</si>
  <si>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</si>
  <si>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</si>
  <si>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</si>
  <si>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</si>
  <si>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</si>
  <si>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</si>
  <si>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</si>
  <si>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</si>
  <si>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</si>
  <si>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</si>
  <si>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</si>
  <si>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</si>
  <si>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</si>
  <si>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</si>
  <si>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</si>
  <si>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</si>
  <si>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</si>
  <si>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</si>
  <si>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</si>
  <si>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</si>
  <si>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</si>
  <si>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</si>
  <si>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</si>
  <si>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</si>
  <si>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</si>
  <si>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</si>
  <si>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</si>
  <si>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</si>
  <si>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</si>
  <si>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</si>
  <si>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</si>
  <si>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</si>
  <si>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</si>
  <si>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</si>
  <si>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</si>
  <si>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</si>
  <si>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</si>
  <si>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</si>
  <si>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</si>
  <si>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</si>
  <si>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</si>
  <si>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</si>
  <si>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</si>
  <si>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</si>
  <si>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</si>
  <si>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</si>
  <si>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</si>
  <si>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</si>
  <si>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</si>
  <si>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</si>
  <si>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</si>
  <si>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</si>
  <si>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</si>
  <si>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</si>
  <si>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</si>
  <si>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</si>
  <si>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</si>
  <si>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</si>
  <si>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</si>
  <si>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</si>
  <si>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</si>
  <si>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</si>
  <si>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</si>
  <si>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</si>
  <si>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</si>
  <si>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</si>
  <si>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</si>
  <si>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</si>
  <si>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</si>
  <si>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</si>
  <si>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</si>
  <si>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</si>
  <si>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</si>
  <si>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</si>
  <si>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</si>
  <si>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</si>
  <si>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</si>
  <si>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</si>
  <si>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</si>
  <si>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</si>
  <si>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</si>
  <si>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</si>
  <si>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</si>
  <si>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</si>
  <si>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</si>
  <si>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</si>
  <si>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</si>
  <si>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</si>
  <si>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</si>
  <si>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</si>
  <si>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</si>
  <si>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</si>
  <si>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</si>
  <si>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</si>
  <si>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</si>
  <si>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</si>
  <si>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</si>
  <si>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</si>
  <si>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</si>
  <si>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</si>
  <si>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</si>
  <si>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</si>
  <si>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</si>
  <si>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</si>
  <si>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</si>
  <si>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</si>
  <si>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</si>
  <si>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</si>
  <si>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</si>
  <si>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</si>
  <si>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</si>
  <si>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</si>
  <si>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</si>
  <si>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</si>
  <si>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</si>
  <si>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</si>
  <si>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</si>
  <si>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</si>
  <si>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</si>
  <si>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</si>
  <si>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</si>
  <si>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</si>
  <si>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</si>
  <si>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</si>
  <si>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</si>
  <si>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</si>
  <si>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</si>
  <si>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</si>
  <si>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</si>
  <si>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</si>
  <si>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</si>
  <si>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</si>
  <si>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</si>
  <si>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</si>
  <si>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</si>
  <si>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</si>
  <si>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</si>
  <si>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</si>
  <si>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</si>
  <si>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</si>
  <si>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</si>
  <si>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</si>
  <si>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</si>
  <si>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</si>
  <si>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</si>
  <si>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</si>
  <si>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</si>
  <si>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</si>
  <si>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</si>
  <si>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</si>
  <si>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</si>
  <si>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</si>
  <si>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</si>
  <si>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</si>
  <si>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</si>
  <si>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</si>
  <si>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</si>
  <si>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</si>
  <si>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</si>
  <si>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</si>
  <si>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</si>
  <si>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</si>
  <si>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</si>
  <si>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</si>
  <si>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</si>
  <si>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</si>
  <si>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</si>
  <si>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</si>
  <si>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</si>
  <si>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</si>
  <si>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</si>
  <si>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</si>
  <si>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</si>
  <si>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</si>
  <si>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</si>
  <si>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</si>
  <si>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</si>
  <si>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</si>
  <si>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</si>
  <si>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</si>
  <si>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</si>
  <si>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</si>
  <si>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</si>
  <si>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</si>
  <si>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</si>
  <si>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</si>
  <si>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</si>
  <si>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</si>
  <si>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</si>
  <si>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</si>
  <si>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</si>
  <si>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</si>
  <si>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</si>
  <si>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</si>
  <si>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</si>
  <si>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</si>
  <si>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</si>
  <si>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</si>
  <si>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</si>
  <si>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</si>
  <si>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</si>
  <si>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</si>
  <si>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</si>
  <si>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</si>
  <si>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</si>
  <si>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</si>
  <si>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</si>
  <si>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</si>
  <si>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</si>
  <si>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</si>
  <si>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</si>
  <si>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</si>
  <si>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</si>
  <si>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</si>
  <si>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</si>
  <si>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</si>
  <si>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</si>
  <si>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</si>
  <si>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</si>
  <si>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</si>
  <si>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</si>
  <si>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</si>
  <si>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</si>
  <si>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</si>
  <si>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</si>
  <si>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</si>
  <si>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</si>
  <si>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</si>
  <si>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</si>
  <si>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</si>
  <si>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</si>
  <si>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</si>
  <si>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</si>
  <si>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</si>
  <si>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</si>
  <si>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</si>
  <si>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</si>
  <si>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</si>
  <si>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</si>
  <si>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</si>
  <si>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</si>
  <si>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</si>
  <si>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</si>
  <si>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</si>
  <si>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</si>
  <si>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</si>
  <si>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</si>
  <si>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</si>
  <si>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</si>
  <si>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</si>
  <si>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</si>
  <si>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</si>
  <si>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</si>
  <si>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</si>
  <si>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</si>
  <si>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</si>
  <si>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</si>
  <si>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</si>
  <si>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</si>
  <si>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</si>
  <si>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</si>
  <si>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</si>
  <si>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</si>
  <si>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</si>
  <si>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</si>
  <si>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</si>
  <si>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</si>
  <si>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</si>
  <si>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</si>
  <si>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</si>
  <si>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</si>
  <si>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</si>
  <si>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</si>
  <si>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</si>
  <si>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</si>
  <si>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</si>
  <si>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</si>
  <si>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</si>
  <si>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</si>
  <si>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</si>
  <si>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</si>
  <si>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</si>
  <si>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</si>
  <si>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</si>
  <si>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</si>
  <si>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</si>
  <si>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</si>
  <si>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</si>
  <si>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</si>
  <si>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</si>
  <si>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</si>
  <si>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</si>
  <si>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</si>
  <si>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</si>
  <si>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</si>
  <si>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</si>
  <si>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</si>
  <si>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</si>
  <si>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</si>
  <si>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</si>
  <si>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</si>
  <si>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</si>
  <si>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</si>
  <si>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</si>
  <si>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</si>
  <si>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</si>
  <si>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</si>
  <si>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</si>
  <si>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</si>
  <si>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</si>
  <si>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</si>
  <si>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</si>
  <si>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</si>
  <si>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</si>
  <si>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</si>
  <si>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</si>
  <si>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</si>
  <si>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</si>
  <si>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</si>
  <si>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</si>
  <si>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</si>
  <si>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</si>
  <si>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</si>
  <si>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</si>
  <si>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</si>
  <si>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</si>
  <si>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</si>
  <si>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</si>
  <si>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</si>
  <si>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</si>
  <si>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</si>
  <si>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</si>
  <si>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</si>
  <si>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</si>
  <si>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</si>
  <si>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</si>
  <si>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</si>
  <si>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</si>
  <si>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</si>
  <si>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</si>
  <si>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</si>
  <si>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</si>
  <si>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</si>
  <si>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</si>
  <si>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</si>
  <si>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</si>
  <si>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</si>
  <si>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</si>
  <si>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</si>
  <si>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</si>
  <si>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</si>
  <si>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</si>
  <si>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</si>
  <si>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</si>
  <si>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</si>
  <si>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</si>
  <si>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</si>
  <si>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</si>
  <si>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</si>
  <si>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</si>
  <si>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</si>
  <si>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</si>
  <si>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</si>
  <si>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</si>
  <si>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</si>
  <si>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</si>
  <si>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</si>
  <si>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</si>
  <si>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</si>
  <si>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</si>
  <si>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</si>
  <si>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</si>
  <si>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</si>
  <si>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</si>
  <si>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</si>
  <si>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</si>
  <si>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</si>
  <si>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</si>
  <si>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</si>
  <si>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</si>
  <si>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</si>
  <si>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</si>
  <si>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</si>
  <si>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</si>
  <si>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</si>
  <si>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</si>
  <si>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</si>
  <si>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</si>
  <si>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</si>
  <si>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</si>
  <si>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</si>
  <si>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</si>
  <si>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</si>
  <si>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</si>
  <si>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</si>
  <si>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</si>
  <si>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</si>
  <si>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</si>
  <si>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</si>
  <si>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</si>
  <si>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</si>
  <si>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</si>
  <si>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</si>
  <si>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</si>
  <si>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</si>
  <si>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</si>
  <si>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</si>
  <si>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</si>
  <si>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</si>
  <si>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</si>
  <si>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</si>
  <si>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</si>
  <si>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</si>
  <si>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</si>
  <si>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</si>
  <si>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</si>
  <si>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</si>
  <si>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</si>
  <si>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</si>
  <si>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</si>
  <si>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</si>
  <si>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</si>
  <si>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</si>
  <si>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</si>
  <si>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</si>
  <si>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</si>
  <si>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</si>
  <si>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</si>
  <si>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</si>
  <si>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</si>
  <si>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</si>
  <si>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</si>
  <si>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</si>
  <si>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</si>
  <si>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</si>
  <si>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</si>
  <si>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</si>
  <si>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</si>
  <si>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</si>
  <si>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</si>
  <si>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</si>
  <si>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</si>
  <si>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</si>
  <si>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</si>
  <si>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</si>
  <si>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</si>
  <si>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</si>
  <si>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</si>
  <si>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</si>
  <si>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</si>
  <si>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</si>
  <si>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</si>
  <si>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</si>
  <si>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</si>
  <si>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</si>
  <si>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</si>
  <si>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</si>
  <si>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</si>
  <si>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</si>
  <si>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</si>
  <si>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</si>
  <si>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</si>
  <si>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</si>
  <si>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</si>
  <si>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</si>
  <si>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</si>
  <si>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</si>
  <si>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</si>
  <si>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</si>
  <si>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</si>
  <si>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</si>
  <si>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</si>
  <si>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</si>
  <si>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</si>
  <si>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</si>
  <si>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</si>
  <si>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</si>
  <si>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</si>
  <si>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</si>
  <si>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</si>
  <si>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</si>
  <si>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</si>
  <si>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</si>
  <si>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</si>
  <si>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</si>
  <si>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</si>
  <si>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</si>
  <si>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</si>
  <si>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</si>
  <si>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</si>
  <si>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</si>
  <si>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</si>
  <si>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</si>
  <si>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</si>
  <si>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</si>
  <si>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</si>
  <si>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</si>
  <si>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</si>
  <si>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</si>
  <si>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</si>
  <si>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</si>
  <si>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</si>
  <si>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</si>
  <si>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</si>
  <si>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</si>
  <si>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</si>
  <si>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</si>
  <si>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</si>
  <si>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</si>
  <si>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</si>
  <si>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</si>
  <si>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</si>
  <si>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</si>
  <si>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</si>
  <si>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</si>
  <si>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</si>
  <si>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</si>
  <si>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</si>
  <si>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</si>
  <si>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</si>
  <si>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</si>
  <si>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</si>
  <si>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</si>
  <si>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</si>
  <si>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</si>
  <si>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</si>
  <si>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</si>
  <si>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</si>
  <si>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</si>
  <si>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</si>
  <si>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</si>
  <si>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</si>
  <si>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</si>
  <si>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</si>
  <si>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</si>
  <si>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</si>
  <si>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</si>
  <si>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</si>
  <si>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</si>
  <si>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</si>
  <si>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</si>
  <si>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</si>
  <si>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</si>
  <si>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</si>
  <si>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</si>
  <si>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</si>
  <si>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</si>
  <si>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</si>
  <si>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</si>
  <si>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</si>
  <si>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</si>
  <si>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</si>
  <si>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</si>
  <si>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</si>
  <si>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</si>
  <si>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</si>
  <si>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</si>
  <si>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</si>
  <si>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</si>
  <si>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</si>
  <si>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</si>
  <si>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</si>
  <si>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</si>
  <si>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</si>
  <si>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</si>
  <si>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</si>
  <si>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</si>
  <si>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</si>
  <si>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</si>
  <si>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</si>
  <si>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</si>
  <si>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</si>
  <si>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</si>
  <si>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</si>
  <si>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</si>
  <si>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</si>
  <si>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</si>
  <si>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</si>
  <si>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</si>
  <si>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</si>
  <si>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</si>
  <si>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</si>
  <si>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</si>
  <si>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</si>
  <si>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</si>
  <si>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</si>
  <si>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</si>
  <si>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</si>
  <si>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</si>
  <si>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</si>
  <si>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</si>
  <si>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</si>
  <si>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</si>
  <si>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</si>
  <si>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</si>
  <si>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</si>
  <si>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</si>
  <si>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</si>
  <si>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</si>
  <si>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</si>
  <si>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</si>
  <si>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</si>
  <si>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</si>
  <si>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</si>
  <si>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</si>
  <si>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</si>
  <si>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</si>
  <si>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</si>
  <si>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</si>
  <si>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</si>
  <si>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</si>
  <si>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</si>
  <si>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</si>
  <si>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</si>
  <si>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</si>
  <si>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</si>
  <si>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</si>
  <si>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</si>
  <si>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</si>
  <si>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</si>
  <si>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</si>
  <si>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</si>
  <si>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</si>
  <si>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</si>
  <si>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</si>
  <si>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</si>
  <si>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</si>
  <si>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</si>
  <si>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</si>
  <si>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</si>
  <si>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</si>
  <si>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</si>
  <si>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</si>
  <si>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</si>
  <si>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</si>
  <si>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</si>
  <si>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</si>
  <si>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</si>
  <si>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</si>
  <si>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</si>
  <si>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</si>
  <si>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</si>
  <si>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</si>
  <si>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</si>
  <si>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</si>
  <si>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</si>
  <si>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</si>
  <si>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</si>
  <si>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</si>
  <si>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</si>
  <si>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</si>
  <si>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</si>
  <si>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</si>
  <si>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</si>
  <si>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</si>
  <si>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</si>
  <si>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</si>
  <si>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</si>
  <si>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</si>
  <si>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</si>
  <si>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</si>
  <si>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</si>
  <si>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</si>
  <si>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</si>
  <si>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</si>
  <si>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</si>
  <si>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</si>
  <si>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</si>
  <si>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</si>
  <si>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</si>
  <si>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</si>
  <si>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</si>
  <si>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</si>
  <si>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</si>
  <si>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</si>
  <si>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</si>
  <si>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</si>
  <si>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</si>
  <si>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</si>
  <si>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</si>
  <si>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</si>
  <si>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</si>
  <si>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</si>
  <si>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</si>
  <si>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</si>
  <si>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</si>
  <si>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</si>
  <si>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</si>
  <si>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</si>
  <si>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</si>
  <si>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</si>
  <si>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</si>
  <si>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</si>
  <si>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</si>
  <si>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</si>
  <si>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</si>
  <si>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</si>
  <si>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</si>
  <si>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</si>
  <si>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</si>
  <si>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</si>
  <si>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</si>
  <si>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</si>
  <si>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</si>
  <si>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</si>
  <si>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</si>
  <si>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</si>
  <si>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</si>
  <si>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</si>
  <si>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</si>
  <si>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</si>
  <si>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</si>
  <si>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</si>
  <si>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</si>
  <si>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</si>
  <si>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</si>
  <si>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</si>
  <si>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</si>
  <si>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</si>
  <si>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</si>
  <si>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</si>
  <si>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</si>
  <si>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</si>
  <si>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</si>
  <si>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</si>
  <si>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</si>
  <si>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</si>
  <si>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</si>
  <si>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</si>
  <si>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</si>
  <si>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</si>
  <si>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</si>
  <si>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</si>
  <si>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</si>
  <si>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</si>
  <si>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</si>
  <si>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</si>
  <si>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</si>
  <si>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</si>
  <si>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</si>
  <si>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</si>
  <si>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</si>
  <si>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</si>
  <si>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</si>
  <si>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</si>
  <si>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</si>
  <si>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</si>
  <si>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</si>
  <si>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</si>
  <si>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</si>
  <si>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</si>
  <si>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</si>
  <si>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</si>
  <si>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</si>
  <si>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</si>
  <si>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</si>
  <si>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</si>
  <si>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</si>
  <si>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</si>
  <si>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</si>
  <si>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</si>
  <si>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</si>
  <si>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</si>
  <si>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</si>
  <si>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</si>
  <si>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</si>
  <si>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</si>
  <si>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</si>
  <si>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</si>
  <si>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</si>
  <si>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</si>
  <si>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</si>
  <si>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</si>
  <si>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</si>
  <si>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</si>
  <si>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</si>
  <si>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</si>
  <si>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</si>
  <si>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</si>
  <si>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</si>
  <si>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</si>
  <si>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</si>
  <si>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</si>
  <si>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</si>
  <si>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</si>
  <si>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</si>
  <si>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</si>
  <si>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</si>
  <si>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</si>
  <si>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</si>
  <si>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</si>
  <si>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</si>
  <si>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</si>
  <si>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</si>
  <si>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</si>
  <si>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</si>
  <si>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</si>
  <si>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</si>
  <si>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</si>
  <si>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</si>
  <si>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</si>
  <si>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</si>
  <si>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</si>
  <si>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</si>
  <si>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</si>
  <si>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</si>
  <si>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</si>
  <si>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</si>
  <si>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</si>
  <si>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</si>
  <si>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</si>
  <si>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</si>
  <si>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</si>
  <si>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</si>
  <si>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</si>
  <si>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</si>
  <si>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</si>
  <si>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</si>
  <si>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</si>
  <si>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</si>
  <si>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</si>
  <si>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</si>
  <si>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</si>
  <si>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</si>
  <si>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</si>
  <si>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</si>
  <si>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</si>
  <si>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</si>
  <si>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</si>
  <si>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</si>
  <si>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</si>
  <si>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</si>
  <si>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</si>
  <si>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</si>
  <si>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</si>
  <si>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</si>
  <si>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</si>
  <si>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</si>
  <si>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</si>
  <si>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</si>
  <si>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</si>
  <si>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</si>
  <si>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</si>
  <si>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</si>
  <si>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</si>
  <si>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</si>
  <si>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</si>
  <si>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</si>
  <si>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</si>
  <si>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</si>
  <si>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</si>
  <si>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</si>
  <si>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</si>
  <si>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</si>
  <si>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</si>
  <si>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</si>
  <si>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</si>
  <si>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</si>
  <si>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</si>
  <si>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</si>
  <si>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</si>
  <si>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</si>
  <si>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</si>
  <si>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</si>
  <si>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</si>
  <si>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</si>
  <si>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</si>
  <si>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</si>
  <si>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</si>
  <si>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</si>
  <si>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</si>
  <si>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</si>
  <si>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</si>
  <si>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</si>
  <si>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</si>
  <si>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</si>
  <si>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</si>
  <si>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</si>
  <si>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</si>
  <si>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</si>
  <si>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</si>
  <si>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</si>
  <si>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</si>
  <si>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</si>
  <si>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</si>
  <si>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</si>
  <si>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</si>
  <si>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</si>
  <si>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</si>
  <si>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</si>
  <si>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</si>
  <si>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</si>
  <si>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</si>
  <si>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</si>
  <si>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</si>
  <si>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</si>
  <si>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</si>
  <si>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</si>
  <si>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</si>
  <si>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</si>
  <si>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</si>
  <si>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</si>
  <si>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</si>
  <si>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</si>
  <si>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</si>
  <si>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</si>
  <si>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</si>
  <si>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</si>
  <si>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</si>
  <si>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</si>
  <si>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</si>
  <si>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</si>
  <si>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</si>
  <si>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</si>
  <si>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</si>
  <si>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</si>
  <si>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</si>
  <si>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</si>
  <si>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</si>
  <si>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</si>
  <si>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</si>
  <si>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</si>
  <si>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</si>
  <si>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</si>
  <si>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</si>
  <si>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</si>
  <si>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</si>
  <si>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</si>
  <si>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</si>
  <si>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</si>
  <si>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</si>
  <si>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</si>
  <si>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</si>
  <si>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</si>
  <si>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</si>
  <si>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</si>
  <si>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</si>
  <si>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</si>
  <si>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</si>
  <si>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</si>
  <si>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</si>
  <si>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</si>
  <si>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</si>
  <si>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</si>
  <si>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</si>
  <si>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</si>
  <si>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</si>
  <si>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</si>
  <si>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</si>
  <si>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</si>
  <si>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</si>
  <si>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</si>
  <si>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</si>
  <si>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</si>
  <si>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</si>
  <si>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</si>
  <si>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</si>
  <si>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</si>
  <si>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</si>
  <si>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</si>
  <si>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</si>
  <si>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</si>
  <si>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</si>
  <si>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</si>
  <si>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</si>
  <si>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</si>
  <si>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</si>
  <si>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</si>
  <si>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</si>
  <si>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</si>
  <si>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</si>
  <si>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</si>
  <si>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</si>
  <si>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</si>
  <si>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</si>
  <si>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</si>
  <si>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</si>
  <si>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</si>
  <si>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</si>
  <si>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</si>
  <si>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</si>
  <si>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</si>
  <si>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</si>
  <si>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</si>
  <si>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</si>
  <si>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</si>
  <si>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</si>
  <si>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</si>
  <si>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</si>
  <si>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</si>
  <si>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</si>
  <si>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</si>
  <si>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</si>
  <si>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</si>
  <si>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</si>
  <si>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</si>
  <si>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</si>
  <si>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</si>
  <si>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</si>
  <si>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</si>
  <si>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</si>
  <si>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</si>
  <si>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</si>
  <si>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</si>
  <si>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</si>
  <si>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</si>
  <si>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</si>
  <si>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</si>
  <si>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</si>
  <si>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</si>
  <si>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</si>
  <si>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</si>
  <si>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</si>
  <si>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</si>
  <si>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</si>
  <si>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</si>
  <si>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</si>
  <si>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</si>
  <si>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</si>
  <si>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</si>
  <si>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</si>
  <si>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</si>
  <si>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</si>
  <si>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</si>
  <si>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</si>
  <si>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</si>
  <si>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</si>
  <si>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</si>
  <si>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</si>
  <si>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</si>
  <si>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</si>
  <si>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</si>
  <si>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</si>
  <si>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</si>
  <si>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</si>
  <si>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</si>
  <si>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</si>
  <si>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</si>
  <si>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</si>
  <si>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</si>
  <si>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</si>
  <si>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</si>
  <si>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</si>
  <si>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</si>
  <si>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</si>
  <si>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</si>
  <si>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</si>
  <si>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</si>
  <si>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</si>
  <si>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</si>
  <si>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</si>
  <si>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</si>
  <si>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</si>
  <si>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</si>
  <si>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</si>
  <si>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</si>
  <si>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</si>
  <si>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</si>
  <si>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</si>
  <si>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</si>
  <si>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</si>
  <si>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</si>
  <si>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</si>
  <si>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</si>
  <si>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</si>
  <si>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</si>
  <si>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</si>
  <si>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</si>
  <si>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</si>
  <si>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</si>
  <si>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</si>
  <si>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</si>
  <si>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</si>
  <si>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</si>
  <si>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</si>
  <si>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</si>
  <si>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</si>
  <si>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</si>
  <si>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</si>
  <si>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</si>
  <si>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</si>
  <si>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</si>
  <si>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</si>
  <si>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</si>
  <si>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</si>
  <si>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</si>
  <si>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</si>
  <si>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</si>
  <si>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</si>
  <si>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</si>
  <si>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</si>
  <si>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</si>
  <si>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</si>
  <si>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</si>
  <si>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</si>
  <si>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</si>
  <si>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</si>
  <si>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</si>
  <si>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</si>
  <si>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</si>
  <si>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</si>
  <si>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</si>
  <si>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</si>
  <si>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</si>
  <si>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</si>
  <si>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</si>
  <si>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</si>
  <si>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</si>
  <si>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</si>
  <si>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</si>
  <si>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</si>
  <si>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</si>
  <si>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</si>
  <si>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</si>
  <si>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</si>
  <si>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</si>
  <si>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</si>
  <si>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</si>
  <si>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</si>
  <si>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</si>
  <si>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</si>
  <si>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</si>
  <si>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</si>
  <si>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</si>
  <si>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</si>
  <si>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</si>
  <si>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</si>
  <si>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</si>
  <si>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</si>
  <si>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</si>
  <si>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</si>
  <si>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</si>
  <si>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</si>
  <si>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</si>
  <si>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</si>
  <si>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</si>
  <si>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</si>
  <si>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</si>
  <si>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</si>
  <si>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</si>
  <si>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</si>
  <si>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</si>
  <si>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</si>
  <si>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</si>
  <si>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</si>
  <si>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</si>
  <si>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</si>
  <si>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</si>
  <si>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</si>
  <si>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</si>
  <si>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</si>
  <si>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</si>
  <si>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</si>
  <si>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</si>
  <si>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</si>
  <si>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</si>
  <si>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</si>
  <si>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</si>
  <si>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</si>
  <si>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</si>
  <si>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</si>
  <si>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</si>
  <si>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</si>
  <si>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</si>
  <si>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</si>
  <si>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</si>
  <si>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</si>
  <si>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</si>
  <si>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</si>
  <si>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</si>
  <si>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</si>
  <si>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</si>
  <si>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</si>
  <si>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</si>
  <si>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</si>
  <si>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</si>
  <si>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</si>
  <si>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</si>
  <si>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</si>
  <si>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</si>
  <si>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</si>
  <si>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</si>
  <si>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</si>
  <si>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</si>
  <si>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</si>
  <si>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</si>
  <si>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</si>
  <si>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</si>
  <si>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</si>
  <si>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</si>
  <si>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</si>
  <si>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</si>
  <si>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</si>
  <si>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</si>
  <si>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</si>
  <si>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</si>
  <si>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</si>
  <si>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</si>
  <si>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</si>
  <si>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</si>
  <si>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</si>
  <si>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</si>
  <si>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</si>
  <si>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</si>
  <si>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</si>
  <si>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</si>
  <si>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</si>
  <si>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</si>
  <si>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</si>
  <si>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</si>
  <si>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</si>
  <si>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</si>
  <si>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</si>
  <si>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</si>
  <si>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</si>
  <si>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</si>
  <si>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</si>
  <si>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</si>
  <si>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</si>
  <si>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</si>
  <si>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</si>
  <si>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</si>
  <si>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</si>
  <si>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</si>
  <si>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</si>
  <si>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</si>
  <si>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</si>
  <si>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</si>
  <si>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</si>
  <si>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</si>
  <si>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</si>
  <si>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</si>
  <si>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</si>
  <si>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</si>
  <si>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</si>
  <si>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</si>
  <si>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</si>
  <si>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</si>
  <si>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</si>
  <si>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</si>
  <si>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</si>
  <si>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</si>
  <si>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</si>
  <si>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</si>
  <si>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</si>
  <si>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</si>
  <si>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</si>
  <si>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</si>
  <si>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</si>
  <si>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</si>
  <si>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</si>
  <si>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</si>
  <si>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</si>
  <si>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</si>
  <si>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</si>
  <si>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</si>
  <si>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</si>
  <si>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</si>
  <si>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</si>
  <si>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</si>
  <si>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</si>
  <si>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</si>
  <si>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</si>
  <si>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</si>
  <si>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</si>
  <si>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</si>
  <si>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</si>
  <si>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</si>
  <si>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</si>
  <si>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</si>
  <si>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</si>
  <si>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</si>
  <si>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</si>
  <si>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</si>
  <si>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</si>
  <si>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</si>
  <si>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</si>
  <si>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</si>
  <si>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</si>
  <si>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</si>
  <si>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</si>
  <si>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</si>
  <si>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</si>
  <si>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</si>
  <si>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</si>
  <si>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</si>
  <si>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</si>
  <si>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</si>
  <si>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</si>
  <si>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</si>
  <si>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</si>
  <si>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</si>
  <si>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</si>
  <si>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</si>
  <si>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</si>
  <si>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</si>
  <si>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</si>
  <si>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</si>
  <si>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</si>
  <si>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</si>
  <si>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</si>
  <si>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</si>
  <si>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</si>
  <si>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</si>
  <si>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</si>
  <si>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</si>
  <si>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</si>
  <si>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</si>
  <si>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</si>
  <si>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</si>
  <si>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</si>
  <si>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</si>
  <si>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</si>
  <si>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</si>
  <si>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</si>
  <si>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</si>
  <si>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</si>
  <si>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</si>
  <si>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</si>
  <si>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</si>
  <si>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</si>
  <si>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</si>
  <si>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</si>
  <si>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</si>
  <si>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</si>
  <si>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</si>
  <si>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</si>
  <si>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</si>
  <si>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</si>
  <si>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</si>
  <si>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</si>
  <si>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</si>
  <si>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</si>
  <si>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</si>
  <si>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</si>
  <si>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</si>
  <si>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</si>
  <si>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</si>
  <si>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</si>
  <si>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</si>
  <si>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</si>
  <si>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</si>
  <si>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</si>
  <si>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</si>
  <si>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</si>
  <si>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</si>
  <si>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</si>
  <si>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</si>
  <si>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</si>
  <si>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</si>
  <si>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</si>
  <si>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</si>
  <si>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</si>
  <si>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</si>
  <si>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</si>
  <si>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</si>
  <si>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</si>
  <si>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</si>
  <si>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</si>
  <si>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</si>
  <si>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</si>
  <si>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</si>
  <si>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</si>
  <si>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</si>
  <si>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</si>
  <si>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</si>
  <si>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</si>
  <si>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</si>
  <si>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</si>
  <si>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</si>
  <si>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</si>
  <si>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</si>
  <si>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</si>
  <si>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</si>
  <si>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</si>
  <si>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</si>
  <si>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</si>
  <si>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</si>
  <si>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</si>
  <si>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</si>
  <si>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</si>
  <si>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</si>
  <si>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</si>
  <si>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</si>
  <si>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</si>
  <si>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</si>
  <si>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</si>
  <si>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</si>
  <si>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</si>
  <si>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</si>
  <si>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</si>
  <si>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</si>
  <si>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</si>
  <si>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</si>
  <si>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</si>
  <si>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</si>
  <si>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</si>
  <si>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</si>
  <si>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</si>
  <si>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</si>
  <si>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</si>
  <si>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</si>
  <si>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</si>
  <si>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</si>
  <si>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</si>
  <si>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</si>
  <si>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</si>
  <si>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</si>
  <si>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</si>
  <si>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</si>
  <si>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</si>
  <si>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</si>
  <si>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</si>
  <si>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</si>
  <si>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</si>
  <si>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</si>
  <si>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</si>
  <si>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</si>
  <si>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</si>
  <si>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</si>
  <si>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</si>
  <si>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</si>
  <si>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</si>
  <si>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</si>
  <si>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</si>
  <si>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</si>
  <si>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</si>
  <si>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</si>
  <si>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</si>
  <si>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</si>
  <si>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</si>
  <si>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</si>
  <si>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</si>
  <si>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</si>
  <si>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</si>
  <si>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</si>
  <si>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</si>
  <si>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</si>
  <si>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</si>
  <si>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</si>
  <si>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</si>
  <si>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</si>
  <si>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</si>
  <si>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</si>
  <si>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</si>
  <si>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</si>
  <si>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</si>
  <si>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</si>
  <si>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</si>
  <si>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</si>
  <si>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</si>
  <si>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</si>
  <si>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</si>
  <si>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</si>
  <si>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</si>
  <si>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</si>
  <si>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</si>
  <si>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</si>
  <si>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</si>
  <si>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</si>
  <si>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</si>
  <si>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</si>
  <si>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</si>
  <si>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</si>
  <si>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</si>
  <si>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</si>
  <si>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</si>
  <si>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</si>
  <si>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</si>
  <si>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</si>
  <si>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</si>
  <si>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</si>
  <si>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</si>
  <si>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</si>
  <si>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</si>
  <si>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</si>
  <si>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</si>
  <si>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</si>
  <si>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</si>
  <si>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</si>
  <si>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</si>
  <si>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</si>
  <si>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</si>
  <si>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</si>
  <si>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</si>
  <si>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</si>
  <si>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</si>
  <si>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</si>
  <si>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</si>
  <si>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</si>
  <si>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</si>
  <si>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</si>
  <si>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</si>
  <si>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</si>
  <si>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</si>
  <si>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</si>
  <si>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</si>
  <si>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</si>
  <si>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</si>
  <si>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</si>
  <si>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</si>
  <si>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</si>
  <si>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</si>
  <si>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</si>
  <si>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</si>
  <si>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</si>
  <si>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</si>
  <si>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</si>
  <si>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</si>
  <si>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</si>
  <si>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</si>
  <si>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</si>
  <si>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</si>
  <si>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</si>
  <si>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</si>
  <si>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</si>
  <si>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</si>
  <si>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</si>
  <si>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</si>
  <si>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</si>
  <si>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</si>
  <si>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</si>
  <si>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</si>
  <si>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</si>
  <si>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</si>
  <si>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</si>
  <si>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</si>
  <si>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</si>
  <si>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</si>
  <si>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</si>
  <si>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</si>
  <si>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</si>
  <si>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</si>
  <si>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</si>
  <si>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</si>
  <si>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</si>
  <si>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</si>
  <si>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</si>
  <si>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</si>
  <si>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</si>
  <si>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</si>
  <si>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</si>
  <si>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</si>
  <si>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</si>
  <si>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</si>
  <si>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</si>
  <si>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</si>
  <si>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</si>
  <si>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</si>
  <si>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</si>
  <si>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</si>
  <si>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</si>
  <si>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</si>
  <si>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</si>
  <si>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</si>
  <si>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</si>
  <si>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</si>
  <si>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</si>
  <si>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</si>
  <si>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</si>
  <si>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</si>
  <si>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</si>
  <si>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</si>
  <si>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</si>
  <si>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</si>
  <si>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</si>
  <si>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</si>
  <si>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</si>
  <si>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</si>
  <si>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</si>
  <si>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</si>
  <si>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</si>
  <si>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</si>
  <si>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</si>
  <si>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</si>
  <si>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</si>
  <si>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</si>
  <si>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</si>
  <si>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</si>
  <si>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</si>
  <si>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</si>
  <si>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</si>
  <si>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</si>
  <si>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</si>
  <si>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</si>
  <si>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</si>
  <si>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</si>
  <si>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</si>
  <si>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</si>
  <si>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</si>
  <si>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</si>
  <si>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</si>
  <si>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</si>
  <si>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</si>
  <si>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</si>
  <si>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</si>
  <si>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</si>
  <si>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</si>
  <si>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</si>
  <si>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</si>
  <si>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</si>
  <si>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</si>
  <si>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</si>
  <si>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</si>
  <si>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</si>
  <si>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</si>
  <si>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</si>
  <si>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</si>
  <si>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</si>
  <si>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</si>
  <si>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</si>
  <si>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</si>
  <si>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</si>
  <si>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</si>
  <si>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</si>
  <si>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</si>
  <si>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</si>
  <si>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</si>
  <si>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</si>
  <si>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</si>
  <si>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</si>
  <si>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</si>
  <si>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</si>
  <si>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</si>
  <si>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</si>
  <si>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</si>
  <si>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</si>
  <si>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</si>
  <si>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</si>
  <si>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</si>
  <si>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</si>
  <si>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</si>
  <si>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</si>
  <si>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</si>
  <si>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</si>
  <si>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</si>
  <si>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</si>
  <si>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</si>
  <si>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</si>
  <si>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</si>
  <si>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</si>
  <si>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</si>
  <si>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</si>
  <si>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</si>
  <si>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</si>
  <si>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</si>
  <si>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</si>
  <si>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</si>
  <si>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</si>
  <si>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</si>
  <si>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</si>
  <si>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</si>
  <si>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</si>
  <si>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</si>
  <si>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</si>
  <si>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</si>
  <si>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</si>
  <si>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</si>
  <si>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</si>
  <si>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</si>
  <si>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</si>
  <si>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</si>
  <si>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</si>
  <si>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</si>
  <si>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</si>
  <si>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</si>
  <si>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</si>
  <si>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</si>
  <si>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</si>
  <si>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</si>
  <si>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</si>
  <si>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</si>
  <si>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</si>
  <si>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</si>
  <si>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</si>
  <si>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</si>
  <si>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</si>
  <si>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</si>
  <si>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</si>
  <si>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</si>
  <si>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</si>
  <si>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</si>
  <si>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</si>
  <si>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</si>
  <si>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</si>
  <si>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</si>
  <si>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</si>
  <si>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</si>
  <si>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</si>
  <si>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</si>
  <si>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</si>
  <si>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</si>
  <si>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</si>
  <si>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</si>
  <si>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</si>
  <si>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</si>
  <si>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</si>
  <si>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</si>
  <si>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</si>
  <si>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</si>
  <si>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</si>
  <si>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</si>
  <si>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</si>
  <si>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</si>
  <si>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</si>
  <si>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</si>
  <si>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</si>
  <si>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</si>
  <si>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</si>
  <si>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</si>
  <si>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</si>
  <si>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</si>
  <si>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</si>
  <si>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</si>
  <si>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</si>
  <si>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</si>
  <si>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</si>
  <si>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</si>
  <si>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</si>
  <si>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</si>
  <si>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</si>
  <si>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</si>
  <si>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</si>
  <si>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</si>
  <si>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</si>
  <si>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</si>
  <si>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</si>
  <si>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</si>
  <si>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</si>
  <si>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</si>
  <si>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</si>
  <si>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</si>
  <si>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</si>
  <si>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</si>
  <si>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</si>
  <si>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</si>
  <si>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</si>
  <si>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</si>
  <si>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</si>
  <si>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</si>
  <si>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</si>
  <si>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</si>
  <si>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</si>
  <si>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</si>
  <si>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</si>
  <si>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</si>
  <si>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</si>
  <si>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</si>
  <si>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</si>
  <si>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</si>
  <si>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</si>
  <si>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</si>
  <si>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</si>
  <si>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</si>
  <si>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</si>
  <si>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</si>
  <si>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</si>
  <si>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</si>
  <si>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</si>
  <si>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</si>
  <si>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</si>
  <si>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</si>
  <si>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</si>
  <si>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</si>
  <si>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</si>
  <si>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</si>
  <si>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</si>
  <si>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</si>
  <si>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</si>
  <si>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</si>
  <si>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</si>
  <si>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</si>
  <si>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</si>
  <si>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</si>
  <si>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</si>
  <si>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</si>
  <si>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</si>
  <si>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</si>
  <si>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</si>
  <si>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</si>
  <si>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</si>
  <si>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</si>
  <si>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</si>
  <si>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</si>
  <si>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</si>
  <si>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</si>
  <si>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</si>
  <si>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</si>
  <si>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</si>
  <si>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</si>
  <si>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</si>
  <si>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</si>
  <si>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</si>
  <si>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</si>
  <si>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</si>
  <si>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</si>
  <si>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</si>
  <si>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</si>
  <si>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</si>
  <si>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</si>
  <si>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</si>
  <si>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</si>
  <si>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</si>
  <si>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</si>
  <si>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</si>
  <si>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</si>
  <si>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</si>
  <si>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</si>
  <si>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</si>
  <si>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</si>
  <si>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</si>
  <si>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</si>
  <si>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</si>
  <si>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</si>
  <si>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</si>
  <si>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</si>
  <si>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</si>
  <si>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</si>
  <si>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</si>
  <si>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</si>
  <si>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</si>
  <si>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</si>
  <si>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</si>
  <si>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</si>
  <si>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</si>
  <si>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</si>
  <si>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</si>
  <si>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</si>
  <si>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</si>
  <si>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</si>
  <si>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</si>
  <si>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</si>
  <si>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</si>
  <si>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</si>
  <si>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</si>
  <si>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</si>
  <si>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</si>
  <si>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</si>
  <si>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</si>
  <si>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</si>
  <si>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</si>
  <si>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</si>
  <si>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</si>
  <si>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</si>
  <si>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</si>
  <si>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</si>
  <si>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</si>
  <si>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</si>
  <si>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</si>
  <si>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</si>
  <si>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</si>
  <si>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</si>
  <si>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</si>
  <si>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</si>
  <si>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</si>
  <si>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</si>
  <si>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</si>
  <si>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</si>
  <si>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</si>
  <si>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</si>
  <si>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</si>
  <si>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</si>
  <si>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</si>
  <si>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</si>
  <si>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</si>
  <si>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</si>
  <si>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</si>
  <si>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</si>
  <si>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</si>
  <si>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</si>
  <si>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</si>
  <si>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</si>
  <si>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</si>
  <si>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</si>
  <si>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</si>
  <si>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</si>
  <si>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</si>
  <si>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</si>
  <si>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</si>
  <si>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</si>
  <si>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</si>
  <si>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</si>
  <si>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</si>
  <si>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</si>
  <si>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</si>
  <si>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</si>
  <si>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</si>
  <si>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</si>
  <si>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</si>
  <si>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</si>
  <si>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</si>
  <si>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</si>
  <si>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</si>
  <si>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</si>
  <si>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</si>
  <si>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</si>
  <si>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</si>
  <si>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</si>
  <si>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</si>
  <si>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</si>
  <si>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</si>
  <si>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</si>
  <si>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</si>
  <si>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</si>
  <si>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</si>
  <si>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</si>
  <si>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</si>
  <si>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</si>
  <si>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</si>
  <si>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</si>
  <si>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</si>
  <si>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</si>
  <si>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</si>
  <si>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</si>
  <si>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</si>
  <si>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</si>
  <si>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</si>
  <si>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</si>
  <si>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</si>
  <si>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</si>
  <si>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</si>
  <si>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</si>
  <si>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</si>
  <si>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</si>
  <si>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</si>
  <si>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</si>
  <si>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</si>
  <si>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</si>
  <si>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</si>
  <si>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</si>
  <si>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</si>
  <si>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</si>
  <si>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</si>
  <si>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</si>
  <si>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</si>
  <si>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</si>
  <si>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</si>
  <si>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</si>
  <si>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</si>
  <si>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</si>
  <si>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</si>
  <si>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</si>
  <si>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</si>
  <si>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</si>
  <si>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</si>
  <si>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</si>
  <si>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</si>
  <si>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</si>
  <si>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</si>
  <si>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</si>
  <si>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</si>
  <si>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</si>
  <si>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</si>
  <si>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</si>
  <si>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</si>
  <si>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</si>
  <si>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</si>
  <si>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</si>
  <si>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</si>
  <si>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</si>
  <si>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</si>
  <si>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</si>
  <si>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</si>
  <si>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</si>
  <si>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</si>
  <si>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</si>
  <si>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</si>
  <si>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</si>
  <si>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</si>
  <si>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</si>
  <si>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</si>
  <si>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</si>
  <si>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</si>
  <si>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</si>
  <si>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</si>
  <si>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</si>
  <si>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</si>
  <si>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</si>
  <si>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</si>
  <si>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</si>
  <si>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</si>
  <si>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</si>
  <si>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</si>
  <si>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</si>
  <si>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</si>
  <si>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</si>
  <si>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</si>
  <si>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</si>
  <si>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</si>
  <si>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</si>
  <si>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</si>
  <si>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</si>
  <si>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</si>
  <si>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</si>
  <si>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</si>
  <si>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</si>
  <si>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</si>
  <si>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</si>
  <si>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</si>
  <si>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</si>
  <si>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</si>
  <si>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</si>
  <si>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</si>
  <si>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</si>
  <si>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</si>
  <si>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</si>
  <si>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</si>
  <si>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</si>
  <si>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</si>
  <si>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</si>
  <si>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</si>
  <si>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</si>
  <si>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</si>
  <si>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</si>
  <si>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</si>
  <si>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</si>
  <si>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</si>
  <si>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</si>
  <si>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</si>
  <si>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</si>
  <si>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</si>
  <si>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</si>
  <si>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</si>
  <si>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</si>
  <si>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</si>
  <si>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</si>
  <si>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</si>
  <si>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</si>
  <si>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</si>
  <si>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</si>
  <si>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</si>
  <si>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</si>
  <si>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</si>
  <si>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</si>
  <si>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</si>
  <si>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</si>
  <si>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</si>
  <si>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</si>
  <si>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</si>
  <si>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</si>
  <si>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</si>
  <si>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</si>
  <si>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</si>
  <si>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</si>
  <si>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</si>
  <si>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</si>
  <si>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</si>
  <si>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</si>
  <si>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</si>
  <si>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</si>
  <si>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</si>
  <si>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</si>
  <si>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</si>
  <si>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</si>
  <si>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</si>
  <si>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</si>
  <si>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</si>
  <si>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</si>
  <si>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</si>
  <si>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</si>
  <si>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</si>
  <si>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</si>
  <si>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</si>
  <si>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</si>
  <si>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</si>
  <si>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</si>
  <si>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</si>
  <si>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</si>
  <si>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</si>
  <si>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</si>
  <si>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</si>
  <si>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</si>
  <si>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</si>
  <si>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</si>
  <si>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</si>
  <si>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</si>
  <si>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</si>
  <si>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</si>
  <si>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</si>
  <si>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</si>
  <si>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</si>
  <si>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</si>
  <si>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</si>
  <si>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</si>
  <si>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</si>
  <si>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</si>
  <si>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</si>
  <si>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</si>
  <si>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</si>
  <si>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</si>
  <si>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</si>
  <si>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</si>
  <si>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</si>
  <si>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</si>
  <si>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</si>
  <si>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</si>
  <si>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</si>
  <si>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</si>
  <si>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</si>
  <si>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</si>
  <si>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</si>
  <si>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</si>
  <si>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</si>
  <si>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</si>
  <si>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</si>
  <si>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</si>
  <si>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</si>
  <si>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</si>
  <si>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</si>
  <si>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</si>
  <si>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</si>
  <si>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</si>
  <si>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</si>
  <si>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</si>
  <si>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</si>
  <si>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</si>
  <si>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</si>
  <si>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</si>
  <si>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</si>
  <si>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</si>
  <si>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</si>
  <si>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</si>
  <si>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</si>
  <si>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</si>
  <si>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</si>
  <si>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</si>
  <si>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</si>
  <si>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</si>
  <si>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</si>
  <si>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</si>
  <si>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</si>
  <si>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</si>
  <si>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</si>
  <si>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</si>
  <si>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</si>
  <si>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</si>
  <si>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</si>
  <si>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</si>
  <si>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</si>
  <si>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</si>
  <si>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</si>
  <si>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</si>
  <si>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</si>
  <si>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</si>
  <si>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</si>
  <si>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</si>
  <si>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</si>
  <si>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</si>
  <si>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</si>
  <si>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</si>
  <si>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</si>
  <si>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</si>
  <si>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</si>
  <si>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</si>
  <si>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</si>
  <si>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</si>
  <si>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</si>
  <si>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</si>
  <si>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</si>
  <si>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</si>
  <si>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</si>
  <si>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</si>
  <si>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</si>
  <si>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</si>
  <si>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</si>
  <si>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</si>
  <si>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</si>
  <si>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</si>
  <si>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</si>
  <si>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</si>
  <si>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</si>
  <si>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</si>
  <si>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</si>
  <si>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</si>
  <si>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</si>
  <si>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</si>
  <si>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</si>
  <si>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</si>
  <si>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</si>
  <si>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</si>
  <si>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</si>
  <si>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</si>
  <si>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</si>
  <si>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</si>
  <si>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</si>
  <si>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</si>
  <si>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</si>
  <si>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</si>
  <si>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</si>
  <si>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</si>
  <si>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</si>
  <si>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</si>
  <si>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</si>
  <si>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</si>
  <si>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</si>
  <si>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</si>
  <si>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</si>
  <si>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</si>
  <si>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</si>
  <si>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</si>
  <si>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</si>
  <si>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</si>
  <si>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</si>
  <si>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</si>
  <si>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</si>
  <si>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</si>
  <si>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</si>
  <si>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</si>
  <si>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</si>
  <si>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</si>
  <si>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</si>
  <si>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</si>
  <si>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</si>
  <si>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</si>
  <si>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</si>
  <si>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</si>
  <si>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</si>
  <si>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</si>
  <si>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</si>
  <si>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</si>
  <si>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</si>
  <si>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</si>
  <si>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</si>
  <si>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</si>
  <si>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</si>
  <si>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</si>
  <si>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</si>
  <si>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</si>
  <si>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</si>
  <si>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</si>
  <si>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</si>
  <si>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</si>
  <si>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</si>
  <si>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</si>
  <si>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</si>
  <si>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</si>
  <si>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</si>
  <si>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</si>
  <si>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</si>
  <si>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</si>
  <si>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</si>
  <si>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</si>
  <si>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</si>
  <si>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</si>
  <si>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</si>
  <si>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</si>
  <si>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</si>
  <si>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</si>
  <si>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</si>
  <si>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</si>
  <si>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</si>
  <si>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</si>
  <si>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</si>
  <si>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</si>
  <si>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</si>
  <si>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</si>
  <si>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</si>
  <si>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</si>
  <si>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</si>
  <si>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</si>
  <si>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</si>
  <si>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</si>
  <si>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</si>
  <si>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</si>
  <si>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</si>
  <si>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</si>
  <si>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</si>
  <si>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</si>
  <si>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</si>
  <si>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</si>
  <si>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</si>
  <si>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</si>
  <si>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</si>
  <si>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</si>
  <si>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</si>
  <si>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</si>
  <si>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</si>
  <si>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</si>
  <si>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</si>
  <si>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</si>
  <si>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</si>
  <si>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</si>
  <si>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</si>
  <si>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</si>
  <si>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</si>
  <si>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</si>
  <si>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</si>
  <si>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</si>
  <si>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</si>
  <si>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</si>
  <si>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</si>
  <si>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</si>
  <si>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</si>
  <si>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</si>
  <si>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</si>
  <si>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</si>
  <si>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</si>
  <si>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</si>
  <si>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</si>
  <si>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</si>
  <si>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</si>
  <si>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</si>
  <si>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</si>
  <si>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</si>
  <si>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</si>
  <si>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</si>
  <si>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</si>
  <si>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</si>
  <si>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</si>
  <si>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</si>
  <si>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</si>
  <si>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</si>
  <si>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</si>
  <si>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</si>
  <si>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</si>
  <si>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</si>
  <si>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</si>
  <si>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</si>
  <si>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</si>
  <si>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</si>
  <si>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</si>
  <si>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</si>
  <si>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</si>
  <si>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</si>
  <si>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</si>
  <si>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</si>
  <si>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</si>
  <si>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</si>
  <si>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</si>
  <si>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</si>
  <si>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</si>
  <si>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</si>
  <si>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</si>
  <si>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</si>
  <si>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</si>
  <si>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</si>
  <si>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</si>
  <si>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</si>
  <si>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</si>
  <si>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</si>
  <si>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</si>
  <si>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</si>
  <si>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</si>
  <si>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</si>
  <si>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</si>
  <si>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</si>
  <si>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</si>
  <si>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</si>
  <si>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</si>
  <si>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</si>
  <si>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</si>
  <si>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</si>
  <si>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</si>
  <si>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</si>
  <si>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</si>
  <si>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</si>
  <si>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</si>
  <si>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</si>
  <si>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</si>
  <si>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</si>
  <si>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</si>
  <si>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</si>
  <si>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</si>
  <si>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</si>
  <si>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</si>
  <si>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</si>
  <si>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</si>
  <si>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</si>
  <si>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</si>
  <si>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</si>
  <si>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</si>
  <si>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</si>
  <si>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</si>
  <si>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</si>
  <si>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</si>
  <si>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</si>
  <si>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</si>
  <si>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</si>
  <si>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</si>
  <si>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</si>
  <si>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</si>
  <si>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</si>
  <si>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</si>
  <si>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</si>
  <si>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</si>
  <si>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</si>
  <si>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</si>
  <si>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</si>
  <si>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</si>
  <si>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</si>
  <si>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</si>
  <si>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</si>
  <si>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</si>
  <si>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</si>
  <si>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</si>
  <si>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</si>
  <si>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</si>
  <si>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</si>
  <si>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</si>
  <si>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</si>
  <si>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</si>
  <si>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</si>
  <si>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</si>
  <si>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</si>
  <si>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</si>
  <si>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</si>
  <si>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</si>
  <si>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</si>
  <si>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</si>
  <si>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</si>
  <si>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</si>
  <si>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</si>
  <si>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</si>
  <si>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</si>
  <si>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</si>
  <si>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</si>
  <si>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</si>
  <si>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</si>
  <si>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</si>
  <si>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</si>
  <si>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</si>
  <si>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</si>
  <si>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</si>
  <si>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</si>
  <si>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</si>
  <si>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</si>
  <si>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</si>
  <si>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</si>
  <si>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</si>
  <si>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</si>
  <si>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</si>
  <si>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</si>
  <si>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</si>
  <si>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</si>
  <si>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</si>
  <si>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</si>
  <si>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</si>
  <si>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</si>
  <si>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</si>
  <si>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</si>
  <si>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</si>
  <si>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</si>
  <si>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</si>
  <si>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</si>
  <si>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</si>
  <si>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</si>
  <si>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</si>
  <si>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</si>
  <si>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</si>
  <si>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</si>
  <si>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</si>
  <si>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</si>
  <si>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</si>
  <si>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</si>
  <si>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</si>
  <si>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</si>
  <si>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</si>
  <si>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</si>
  <si>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</si>
  <si>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</si>
  <si>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</si>
  <si>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</si>
  <si>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</si>
  <si>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</si>
  <si>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</si>
  <si>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</si>
  <si>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</si>
  <si>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</si>
  <si>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</si>
  <si>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</si>
  <si>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</si>
  <si>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</si>
  <si>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</si>
  <si>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</si>
  <si>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</si>
  <si>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</si>
  <si>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</si>
  <si>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</si>
  <si>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</si>
  <si>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</si>
  <si>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</si>
  <si>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</si>
  <si>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</si>
  <si>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</si>
  <si>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</si>
  <si>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</si>
  <si>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</si>
  <si>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</si>
  <si>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</si>
  <si>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</si>
  <si>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</si>
  <si>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</si>
  <si>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</si>
  <si>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</si>
  <si>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</si>
  <si>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</si>
  <si>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</si>
  <si>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</si>
  <si>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</si>
  <si>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</si>
  <si>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</si>
  <si>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</si>
  <si>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</si>
  <si>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</si>
  <si>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</si>
  <si>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</si>
  <si>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</si>
  <si>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</si>
  <si>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</si>
  <si>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</si>
  <si>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</si>
  <si>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</si>
  <si>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</si>
  <si>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</si>
  <si>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</si>
  <si>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</si>
  <si>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</si>
  <si>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</si>
  <si>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</si>
  <si>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</si>
  <si>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</si>
  <si>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</si>
  <si>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</si>
  <si>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</si>
  <si>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</si>
  <si>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</si>
  <si>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</si>
  <si>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</si>
  <si>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</si>
  <si>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</si>
  <si>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</si>
  <si>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</si>
  <si>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</si>
  <si>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</si>
  <si>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</si>
  <si>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</si>
  <si>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</si>
  <si>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</si>
  <si>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</si>
  <si>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</si>
  <si>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</si>
  <si>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</si>
  <si>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</si>
  <si>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</si>
  <si>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</si>
  <si>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</si>
  <si>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</si>
  <si>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</si>
  <si>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</si>
  <si>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</si>
  <si>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</si>
  <si>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</si>
  <si>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</si>
  <si>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</si>
  <si>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</si>
  <si>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</si>
  <si>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</si>
  <si>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</si>
  <si>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</si>
  <si>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</si>
  <si>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</si>
  <si>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</si>
  <si>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</si>
  <si>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</si>
  <si>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</si>
  <si>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</si>
  <si>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</si>
  <si>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</si>
  <si>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</si>
  <si>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</si>
  <si>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</si>
  <si>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</si>
  <si>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</si>
  <si>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</si>
  <si>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</si>
  <si>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</si>
  <si>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</si>
  <si>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</si>
  <si>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</si>
  <si>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</si>
  <si>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</si>
  <si>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</si>
  <si>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</si>
  <si>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</si>
  <si>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</si>
  <si>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</si>
  <si>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</si>
  <si>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</si>
  <si>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</si>
  <si>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</si>
  <si>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</si>
  <si>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</si>
  <si>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</si>
  <si>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</si>
  <si>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</si>
  <si>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</si>
  <si>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</si>
  <si>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</si>
  <si>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</si>
  <si>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</si>
  <si>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</si>
  <si>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</si>
  <si>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</si>
  <si>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</si>
  <si>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</si>
  <si>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</si>
  <si>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</si>
  <si>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</si>
  <si>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</si>
  <si>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</si>
  <si>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</si>
  <si>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</si>
  <si>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</si>
  <si>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</si>
  <si>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</si>
  <si>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</si>
  <si>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</si>
  <si>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</si>
  <si>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</si>
  <si>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</si>
  <si>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</si>
  <si>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</si>
  <si>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</si>
  <si>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</si>
  <si>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</si>
  <si>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</si>
  <si>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</si>
  <si>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</si>
  <si>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</si>
  <si>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</si>
  <si>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</si>
  <si>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</si>
  <si>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</si>
  <si>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</si>
  <si>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</si>
  <si>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</si>
  <si>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</si>
  <si>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</si>
  <si>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</si>
  <si>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</si>
  <si>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</si>
  <si>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</si>
  <si>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</si>
  <si>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</si>
  <si>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</si>
  <si>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</si>
  <si>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</si>
  <si>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</si>
  <si>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</si>
  <si>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</si>
  <si>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</si>
  <si>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</si>
  <si>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</si>
  <si>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</si>
  <si>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</si>
  <si>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</si>
  <si>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</si>
  <si>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</si>
  <si>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</si>
  <si>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</si>
  <si>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</si>
  <si>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</si>
  <si>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</si>
  <si>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</si>
  <si>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</si>
  <si>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</si>
  <si>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</si>
  <si>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</si>
  <si>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</si>
  <si>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</si>
  <si>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</si>
  <si>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</si>
  <si>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</si>
  <si>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</si>
  <si>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</si>
  <si>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</si>
  <si>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</si>
  <si>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</si>
  <si>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</si>
  <si>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</si>
  <si>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</si>
  <si>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</si>
  <si>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</si>
  <si>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</si>
  <si>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</si>
  <si>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</si>
  <si>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</si>
  <si>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</si>
  <si>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</si>
  <si>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</si>
  <si>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</si>
  <si>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</si>
  <si>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</si>
  <si>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</si>
  <si>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</si>
  <si>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</si>
  <si>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</si>
  <si>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</si>
  <si>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</si>
  <si>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</si>
  <si>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</si>
  <si>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</si>
  <si>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</si>
  <si>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</si>
  <si>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</si>
  <si>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</si>
  <si>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</si>
  <si>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</si>
  <si>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</si>
  <si>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</si>
  <si>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</si>
  <si>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</si>
  <si>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</si>
  <si>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</si>
  <si>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</si>
  <si>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</si>
  <si>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</si>
  <si>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</si>
  <si>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</si>
  <si>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</si>
  <si>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</si>
  <si>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</si>
  <si>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</si>
  <si>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</si>
  <si>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</si>
  <si>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</si>
  <si>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</si>
  <si>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</si>
  <si>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</si>
  <si>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</si>
  <si>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</si>
  <si>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</si>
  <si>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</si>
  <si>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</si>
  <si>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</si>
  <si>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</si>
  <si>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</si>
  <si>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</si>
  <si>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</si>
  <si>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</si>
  <si>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</si>
  <si>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</si>
  <si>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</si>
  <si>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</si>
  <si>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</si>
  <si>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</si>
  <si>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</si>
  <si>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</si>
  <si>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</si>
  <si>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</si>
  <si>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</si>
  <si>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</si>
  <si>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</si>
  <si>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</si>
  <si>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</si>
  <si>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</si>
  <si>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</si>
  <si>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</si>
  <si>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</si>
  <si>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</si>
  <si>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</si>
  <si>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</si>
  <si>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</si>
  <si>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</si>
  <si>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</si>
  <si>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</si>
  <si>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</si>
  <si>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</si>
  <si>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</si>
  <si>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</si>
  <si>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</si>
  <si>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</si>
  <si>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</si>
  <si>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</si>
  <si>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</si>
  <si>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</si>
  <si>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</si>
  <si>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</si>
  <si>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</si>
  <si>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</si>
  <si>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</si>
  <si>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</si>
  <si>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</si>
  <si>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</si>
  <si>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</si>
  <si>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</si>
  <si>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</si>
  <si>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</si>
  <si>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</si>
  <si>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</si>
  <si>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</si>
  <si>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</si>
  <si>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</si>
  <si>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</si>
  <si>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</si>
  <si>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</si>
  <si>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</si>
  <si>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</si>
  <si>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</si>
  <si>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</si>
  <si>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</si>
  <si>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</si>
  <si>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</si>
  <si>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</si>
  <si>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</si>
  <si>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</si>
  <si>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</si>
  <si>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</si>
  <si>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</si>
  <si>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</si>
  <si>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</si>
  <si>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</si>
  <si>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</si>
  <si>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</si>
  <si>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</si>
  <si>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</si>
  <si>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</si>
  <si>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</si>
  <si>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</si>
  <si>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</si>
  <si>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</si>
  <si>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</si>
  <si>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</si>
  <si>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</si>
  <si>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</si>
  <si>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</si>
  <si>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</si>
  <si>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</si>
  <si>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</si>
  <si>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</si>
  <si>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</si>
  <si>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</si>
  <si>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</si>
  <si>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</si>
  <si>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</si>
  <si>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</si>
  <si>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</si>
  <si>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</si>
  <si>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</si>
  <si>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</si>
  <si>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</si>
  <si>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</si>
  <si>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</si>
  <si>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</si>
  <si>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</si>
  <si>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</si>
  <si>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</si>
  <si>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</si>
  <si>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</si>
  <si>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</si>
  <si>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</si>
  <si>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</si>
  <si>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</si>
  <si>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</si>
  <si>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</si>
  <si>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</si>
  <si>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</si>
  <si>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</si>
  <si>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</si>
  <si>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</si>
  <si>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</si>
  <si>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</si>
  <si>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</si>
  <si>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</si>
  <si>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</si>
  <si>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</si>
  <si>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</si>
  <si>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</si>
  <si>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</si>
  <si>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</si>
  <si>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</si>
  <si>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</si>
  <si>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</si>
  <si>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</si>
  <si>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</si>
  <si>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</si>
  <si>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</si>
  <si>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</si>
  <si>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</si>
  <si>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</si>
  <si>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</si>
  <si>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</si>
  <si>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</si>
  <si>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</si>
  <si>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</si>
  <si>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</si>
  <si>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</si>
  <si>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</si>
  <si>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</si>
  <si>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</si>
  <si>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</si>
  <si>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</si>
  <si>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</si>
  <si>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</si>
  <si>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</si>
  <si>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</si>
  <si>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</si>
  <si>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</si>
  <si>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</si>
  <si>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</si>
  <si>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</si>
  <si>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</si>
  <si>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</si>
  <si>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</si>
  <si>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</si>
  <si>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</si>
  <si>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</si>
  <si>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</si>
  <si>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</si>
  <si>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</si>
  <si>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</si>
  <si>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</si>
  <si>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</si>
  <si>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</si>
  <si>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</si>
  <si>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</si>
  <si>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</si>
  <si>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</si>
  <si>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</si>
  <si>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</si>
  <si>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</si>
  <si>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</si>
  <si>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</si>
  <si>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</si>
  <si>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</si>
  <si>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</si>
  <si>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</si>
  <si>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</si>
  <si>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</si>
  <si>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</si>
  <si>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</si>
  <si>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</si>
  <si>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</si>
  <si>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</si>
  <si>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</si>
  <si>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</si>
  <si>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</si>
  <si>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</si>
  <si>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</si>
  <si>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</si>
  <si>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</si>
  <si>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</si>
  <si>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</si>
  <si>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</si>
  <si>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</si>
  <si>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</si>
  <si>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</si>
  <si>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</si>
  <si>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</si>
  <si>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</si>
  <si>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</si>
  <si>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</si>
  <si>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</si>
  <si>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</si>
  <si>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</si>
  <si>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</si>
  <si>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</si>
  <si>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</si>
  <si>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</si>
  <si>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</si>
  <si>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</si>
  <si>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</si>
  <si>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</si>
  <si>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</si>
  <si>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</si>
  <si>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</si>
  <si>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</si>
  <si>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</si>
  <si>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</si>
  <si>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</si>
  <si>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</si>
  <si>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</si>
  <si>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</si>
  <si>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</si>
  <si>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</si>
  <si>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</si>
  <si>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</si>
  <si>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</si>
  <si>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</si>
  <si>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</si>
  <si>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</si>
  <si>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</si>
  <si>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</si>
  <si>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</si>
  <si>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</si>
  <si>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</si>
  <si>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</si>
  <si>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</si>
  <si>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</si>
  <si>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</si>
  <si>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</si>
  <si>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</si>
  <si>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</si>
  <si>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</si>
  <si>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</si>
  <si>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</si>
  <si>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</si>
  <si>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</si>
  <si>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</si>
  <si>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</si>
  <si>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</si>
  <si>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</si>
  <si>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</si>
  <si>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</si>
  <si>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</si>
  <si>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</si>
  <si>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</si>
  <si>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</si>
  <si>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</si>
  <si>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</si>
  <si>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</si>
  <si>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</si>
  <si>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</si>
  <si>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</si>
  <si>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</si>
  <si>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</si>
  <si>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</si>
  <si>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</si>
  <si>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</si>
  <si>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</si>
  <si>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</si>
  <si>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</si>
  <si>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</si>
  <si>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</si>
  <si>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</si>
  <si>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</si>
  <si>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</si>
  <si>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</si>
  <si>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</si>
  <si>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</si>
  <si>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</si>
  <si>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</si>
  <si>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</si>
  <si>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</si>
  <si>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</si>
  <si>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</si>
  <si>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</si>
  <si>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</si>
  <si>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</si>
  <si>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</si>
  <si>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</si>
  <si>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</si>
  <si>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</si>
  <si>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</si>
  <si>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</si>
  <si>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</si>
  <si>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</si>
  <si>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</si>
  <si>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</si>
  <si>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</si>
  <si>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</si>
  <si>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</si>
  <si>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</si>
  <si>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</si>
  <si>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</si>
  <si>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</si>
  <si>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</si>
  <si>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</si>
  <si>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</si>
  <si>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</si>
  <si>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</si>
  <si>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</si>
  <si>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</si>
  <si>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</si>
  <si>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</si>
  <si>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</si>
  <si>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</si>
  <si>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</si>
  <si>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</si>
  <si>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</si>
  <si>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</si>
  <si>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</si>
  <si>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</si>
  <si>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</si>
  <si>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</si>
  <si>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</si>
  <si>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</si>
  <si>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</si>
  <si>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</si>
  <si>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</si>
  <si>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</si>
  <si>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</si>
  <si>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</si>
  <si>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</si>
  <si>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</si>
  <si>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</si>
  <si>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</si>
  <si>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</si>
  <si>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</si>
  <si>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</si>
  <si>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</si>
  <si>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</si>
  <si>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</si>
  <si>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</si>
  <si>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</si>
  <si>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</si>
  <si>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</si>
  <si>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</si>
  <si>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</si>
  <si>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</si>
  <si>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</si>
  <si>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</si>
  <si>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</si>
  <si>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</si>
  <si>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</si>
  <si>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</si>
  <si>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</si>
  <si>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</si>
  <si>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</si>
  <si>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</si>
  <si>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</si>
  <si>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</si>
  <si>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</si>
  <si>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</si>
  <si>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</si>
  <si>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</si>
  <si>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</si>
  <si>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</si>
  <si>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</si>
  <si>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</si>
  <si>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</si>
  <si>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</si>
  <si>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</si>
  <si>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</si>
  <si>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</si>
  <si>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</si>
  <si>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</si>
  <si>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</si>
  <si>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</si>
  <si>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</si>
  <si>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</si>
  <si>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</si>
  <si>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</si>
  <si>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</si>
  <si>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</si>
  <si>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</si>
  <si>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</si>
  <si>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</si>
  <si>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</si>
  <si>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</si>
  <si>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</si>
  <si>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</si>
  <si>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</si>
  <si>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</si>
  <si>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</si>
  <si>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</si>
  <si>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</si>
  <si>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</si>
  <si>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</si>
  <si>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</si>
  <si>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</si>
  <si>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</si>
  <si>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</si>
  <si>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</si>
  <si>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</si>
  <si>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</si>
  <si>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</si>
  <si>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</si>
  <si>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</si>
  <si>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</si>
  <si>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</si>
  <si>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</si>
  <si>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</si>
  <si>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</si>
  <si>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</si>
  <si>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</si>
  <si>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</si>
  <si>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</si>
  <si>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</si>
  <si>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</si>
  <si>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</si>
  <si>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</si>
  <si>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</si>
  <si>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</si>
  <si>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</si>
  <si>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</si>
  <si>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</si>
  <si>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</si>
  <si>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</si>
  <si>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</si>
  <si>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</si>
  <si>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</si>
  <si>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</si>
  <si>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</si>
  <si>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</si>
  <si>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</si>
  <si>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</si>
  <si>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</si>
  <si>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</si>
  <si>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</si>
  <si>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</si>
  <si>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</si>
  <si>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</si>
  <si>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</si>
  <si>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</si>
  <si>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</si>
  <si>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</si>
  <si>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</si>
  <si>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</si>
  <si>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</si>
  <si>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</si>
  <si>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</si>
  <si>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</si>
  <si>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</si>
  <si>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</si>
  <si>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</si>
  <si>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</si>
  <si>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</si>
  <si>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</si>
  <si>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</si>
  <si>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</si>
  <si>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</si>
  <si>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</si>
  <si>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</si>
  <si>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</si>
  <si>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</si>
  <si>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</si>
  <si>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</si>
  <si>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</si>
  <si>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</si>
  <si>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</si>
  <si>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</si>
  <si>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</si>
  <si>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</si>
  <si>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</si>
  <si>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</si>
  <si>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</si>
  <si>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</si>
  <si>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</si>
  <si>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</si>
  <si>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</si>
  <si>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</si>
  <si>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</si>
  <si>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</si>
  <si>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</si>
  <si>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</si>
  <si>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</si>
  <si>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</si>
  <si>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</si>
  <si>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</si>
  <si>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</si>
  <si>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</si>
  <si>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</si>
  <si>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</si>
  <si>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</si>
  <si>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</si>
  <si>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</si>
  <si>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</si>
  <si>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</si>
  <si>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</si>
  <si>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</si>
  <si>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</si>
  <si>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</si>
  <si>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</si>
  <si>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</si>
  <si>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</si>
  <si>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</si>
  <si>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</si>
  <si>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</si>
  <si>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</si>
  <si>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</si>
  <si>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</si>
  <si>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</si>
  <si>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</si>
  <si>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</si>
  <si>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</si>
  <si>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</si>
  <si>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</si>
  <si>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</si>
  <si>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</si>
  <si>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</si>
  <si>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</si>
  <si>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</si>
  <si>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</si>
  <si>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</si>
  <si>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</si>
  <si>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</si>
  <si>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</si>
  <si>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</si>
  <si>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</si>
  <si>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</si>
  <si>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</si>
  <si>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</si>
  <si>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</si>
  <si>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</si>
  <si>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</si>
  <si>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</si>
  <si>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</si>
  <si>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</si>
  <si>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</si>
  <si>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</si>
  <si>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</si>
  <si>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</si>
  <si>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</si>
  <si>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</si>
  <si>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</si>
  <si>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</si>
  <si>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</si>
  <si>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</si>
  <si>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</si>
  <si>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</si>
  <si>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</si>
  <si>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</si>
  <si>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</si>
  <si>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</si>
  <si>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</si>
  <si>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</si>
  <si>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</si>
  <si>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</si>
  <si>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</si>
  <si>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</si>
  <si>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</si>
  <si>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</si>
  <si>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</si>
  <si>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</si>
  <si>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</si>
  <si>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</si>
  <si>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</si>
  <si>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</si>
  <si>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</si>
  <si>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</si>
  <si>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</si>
  <si>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</si>
  <si>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</si>
  <si>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</si>
  <si>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</si>
  <si>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</si>
  <si>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</si>
  <si>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</si>
  <si>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</si>
  <si>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</si>
  <si>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</si>
  <si>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</si>
  <si>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</si>
  <si>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</si>
  <si>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</si>
  <si>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</si>
  <si>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</si>
  <si>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</si>
  <si>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</si>
  <si>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</si>
  <si>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</si>
  <si>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</si>
  <si>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</si>
  <si>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</si>
  <si>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</si>
  <si>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</si>
  <si>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</si>
  <si>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</si>
  <si>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</si>
  <si>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</si>
  <si>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</si>
  <si>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</si>
  <si>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</si>
  <si>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</si>
  <si>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</si>
  <si>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</si>
  <si>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</si>
  <si>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</si>
  <si>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</si>
  <si>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</si>
  <si>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</si>
  <si>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</si>
  <si>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</si>
  <si>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</si>
  <si>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</si>
  <si>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</si>
  <si>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</si>
  <si>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</si>
  <si>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</si>
  <si>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</si>
  <si>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</si>
  <si>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</si>
  <si>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</si>
  <si>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</si>
  <si>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</si>
  <si>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</si>
  <si>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</si>
  <si>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</si>
  <si>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</si>
  <si>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</si>
  <si>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</si>
  <si>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</si>
  <si>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</si>
  <si>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</si>
  <si>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</si>
  <si>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</si>
  <si>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</si>
  <si>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</si>
  <si>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</si>
  <si>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</si>
  <si>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</si>
  <si>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</si>
  <si>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</si>
  <si>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</si>
  <si>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</si>
  <si>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</si>
  <si>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</si>
  <si>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</si>
  <si>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</si>
  <si>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</si>
  <si>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</si>
  <si>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</si>
  <si>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</si>
  <si>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</si>
  <si>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</si>
  <si>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</si>
  <si>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</si>
  <si>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</si>
  <si>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</si>
  <si>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</si>
  <si>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</si>
  <si>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</si>
  <si>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</si>
  <si>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</si>
  <si>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</si>
  <si>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</si>
  <si>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</si>
  <si>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</si>
  <si>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</si>
  <si>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</si>
  <si>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</si>
  <si>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</si>
  <si>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</si>
  <si>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</si>
  <si>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</si>
  <si>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</si>
  <si>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</si>
  <si>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</si>
  <si>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</si>
  <si>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</si>
  <si>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</si>
  <si>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</si>
  <si>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</si>
  <si>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</si>
  <si>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</si>
  <si>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</si>
  <si>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</si>
  <si>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</si>
  <si>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</si>
  <si>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</si>
  <si>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</si>
  <si>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</si>
  <si>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</si>
  <si>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</si>
  <si>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</si>
  <si>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</si>
  <si>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</si>
  <si>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</si>
  <si>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</si>
  <si>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</si>
  <si>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</si>
  <si>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</si>
  <si>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</si>
  <si>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</si>
  <si>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</si>
  <si>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</si>
  <si>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</si>
  <si>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</si>
  <si>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</si>
  <si>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</si>
  <si>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</si>
  <si>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</si>
  <si>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</si>
  <si>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</si>
  <si>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</si>
  <si>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</si>
  <si>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</si>
  <si>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</si>
  <si>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</si>
  <si>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</si>
  <si>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</si>
  <si>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</si>
  <si>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</si>
  <si>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</si>
  <si>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</si>
  <si>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</si>
  <si>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</si>
  <si>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</si>
  <si>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</si>
  <si>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</si>
  <si>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</si>
  <si>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</si>
  <si>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</si>
  <si>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</si>
  <si>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</si>
  <si>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</si>
  <si>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</si>
  <si>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</si>
  <si>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</si>
  <si>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</si>
  <si>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</si>
  <si>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</si>
  <si>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</si>
  <si>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</si>
  <si>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</si>
  <si>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</si>
  <si>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</si>
  <si>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</si>
  <si>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</si>
  <si>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</si>
  <si>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</si>
  <si>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</si>
  <si>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</si>
  <si>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</si>
  <si>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</si>
  <si>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</si>
  <si>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</si>
  <si>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</si>
  <si>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</si>
  <si>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</si>
  <si>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</si>
  <si>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</si>
  <si>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</si>
  <si>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</si>
  <si>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</si>
  <si>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</si>
  <si>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</si>
  <si>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</si>
  <si>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</si>
  <si>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</si>
  <si>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</si>
  <si>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</si>
  <si>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</si>
  <si>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</si>
  <si>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</si>
  <si>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</si>
  <si>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</si>
  <si>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</si>
  <si>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</si>
  <si>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</si>
  <si>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</si>
  <si>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</si>
  <si>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</si>
  <si>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</si>
  <si>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</si>
  <si>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</si>
  <si>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</si>
  <si>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</si>
  <si>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</si>
  <si>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</si>
  <si>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</si>
  <si>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</si>
  <si>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</si>
  <si>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</si>
  <si>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</si>
  <si>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</si>
  <si>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</si>
  <si>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</si>
  <si>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</si>
  <si>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</si>
  <si>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</si>
  <si>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</si>
  <si>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</si>
  <si>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</si>
  <si>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</si>
  <si>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</si>
  <si>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</si>
  <si>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</si>
  <si>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</si>
  <si>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</si>
  <si>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</si>
  <si>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</si>
  <si>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</si>
  <si>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</si>
  <si>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</si>
  <si>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</si>
  <si>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</si>
  <si>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</si>
  <si>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</si>
  <si>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</si>
  <si>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</si>
  <si>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</si>
  <si>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</si>
  <si>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</si>
  <si>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</si>
  <si>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</si>
  <si>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</si>
  <si>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</si>
  <si>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</si>
  <si>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</si>
  <si>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</si>
  <si>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</si>
  <si>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</si>
  <si>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</si>
  <si>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</si>
  <si>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</si>
  <si>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</si>
  <si>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</si>
  <si>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</si>
  <si>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</si>
  <si>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</si>
  <si>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</si>
  <si>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</si>
  <si>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</si>
  <si>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</si>
  <si>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</si>
  <si>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</si>
  <si>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</si>
  <si>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</si>
  <si>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</si>
  <si>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</si>
  <si>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</si>
  <si>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</si>
  <si>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</si>
  <si>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</si>
  <si>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</si>
  <si>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</si>
  <si>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</si>
  <si>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</si>
  <si>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</si>
  <si>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</si>
  <si>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</si>
  <si>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</si>
  <si>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</si>
  <si>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</si>
  <si>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</si>
  <si>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</si>
  <si>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</si>
  <si>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</si>
  <si>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</si>
  <si>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</si>
  <si>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</si>
  <si>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</si>
  <si>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</si>
  <si>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</si>
  <si>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</si>
  <si>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</si>
  <si>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</si>
  <si>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</si>
  <si>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</si>
  <si>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</si>
  <si>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</si>
  <si>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</si>
  <si>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</si>
  <si>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</si>
  <si>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</si>
  <si>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</si>
  <si>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</si>
  <si>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</si>
  <si>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</si>
  <si>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</si>
  <si>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</si>
  <si>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</si>
  <si>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</si>
  <si>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</si>
  <si>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</si>
  <si>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</si>
  <si>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</si>
  <si>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</si>
  <si>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</si>
  <si>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</si>
  <si>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</si>
  <si>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</si>
  <si>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</si>
  <si>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</si>
  <si>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</si>
  <si>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</si>
  <si>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</si>
  <si>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</si>
  <si>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</si>
  <si>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</si>
  <si>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</si>
  <si>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</si>
  <si>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</si>
  <si>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</si>
  <si>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</si>
  <si>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</si>
  <si>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</si>
  <si>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</si>
  <si>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</si>
  <si>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</si>
  <si>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</si>
  <si>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</si>
  <si>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</si>
  <si>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</si>
  <si>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</si>
  <si>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</si>
  <si>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</si>
  <si>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</si>
  <si>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</si>
  <si>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</si>
  <si>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</si>
  <si>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</si>
  <si>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</si>
  <si>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</si>
  <si>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</si>
  <si>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</si>
  <si>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</si>
  <si>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</si>
  <si>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</si>
  <si>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</si>
  <si>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</si>
  <si>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</si>
  <si>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</si>
  <si>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</si>
  <si>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</si>
  <si>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</si>
  <si>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</si>
  <si>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</si>
  <si>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</si>
  <si>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</si>
  <si>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</si>
  <si>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</si>
  <si>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</si>
  <si>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</si>
  <si>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</si>
  <si>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</si>
  <si>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</si>
  <si>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</si>
  <si>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</si>
  <si>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</si>
  <si>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</si>
  <si>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</si>
  <si>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</si>
  <si>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</si>
  <si>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</si>
  <si>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</si>
  <si>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</si>
  <si>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</si>
  <si>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</si>
  <si>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</si>
  <si>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</si>
  <si>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</si>
  <si>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</si>
  <si>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</si>
  <si>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</si>
  <si>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</si>
  <si>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</si>
  <si>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</si>
  <si>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</si>
  <si>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</si>
  <si>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</si>
  <si>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</si>
  <si>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</si>
  <si>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</si>
  <si>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</si>
  <si>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</si>
  <si>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</si>
  <si>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</si>
  <si>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</si>
  <si>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</si>
  <si>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</si>
  <si>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</si>
  <si>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</si>
  <si>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</si>
  <si>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</si>
  <si>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</si>
  <si>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</si>
  <si>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</si>
  <si>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</si>
  <si>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</si>
  <si>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</si>
  <si>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</si>
  <si>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</si>
  <si>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</si>
  <si>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</si>
  <si>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</si>
  <si>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</si>
  <si>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</si>
  <si>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</si>
  <si>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</si>
  <si>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</si>
  <si>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</si>
  <si>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</si>
  <si>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</si>
  <si>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</si>
  <si>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</si>
  <si>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</si>
  <si>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</si>
  <si>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</si>
  <si>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</si>
  <si>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</si>
  <si>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</si>
  <si>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</si>
  <si>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</si>
  <si>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</si>
  <si>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</si>
  <si>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</si>
  <si>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</si>
  <si>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</si>
  <si>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</si>
  <si>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</si>
  <si>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</si>
  <si>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</si>
  <si>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</si>
  <si>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</si>
  <si>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</si>
  <si>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</si>
  <si>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</si>
  <si>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</si>
  <si>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</si>
  <si>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</si>
  <si>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</si>
  <si>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</si>
  <si>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</si>
  <si>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</si>
  <si>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</si>
  <si>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</si>
  <si>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</si>
  <si>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</si>
  <si>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</si>
  <si>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</si>
  <si>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</si>
  <si>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</si>
  <si>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</si>
  <si>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</si>
  <si>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</si>
  <si>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</si>
  <si>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</si>
  <si>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</si>
  <si>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</si>
  <si>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</si>
  <si>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</si>
  <si>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</si>
  <si>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</si>
  <si>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</si>
  <si>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</si>
  <si>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</si>
  <si>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</si>
  <si>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</si>
  <si>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</si>
  <si>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</si>
  <si>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</si>
  <si>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</si>
  <si>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</si>
  <si>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</si>
  <si>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</si>
  <si>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</si>
  <si>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</si>
  <si>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</si>
  <si>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</si>
  <si>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</si>
  <si>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</si>
  <si>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</si>
  <si>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</si>
  <si>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</si>
  <si>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</si>
  <si>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</si>
  <si>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</si>
  <si>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</si>
  <si>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</si>
  <si>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</si>
  <si>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</si>
  <si>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</si>
  <si>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</si>
  <si>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</si>
  <si>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</si>
  <si>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</si>
  <si>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</si>
  <si>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</si>
  <si>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</si>
  <si>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</si>
  <si>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</si>
  <si>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</si>
  <si>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</si>
  <si>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</si>
  <si>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</si>
  <si>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</si>
  <si>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</si>
  <si>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</si>
  <si>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</si>
  <si>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</si>
  <si>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</si>
  <si>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</si>
  <si>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</si>
  <si>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</si>
  <si>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</si>
  <si>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</si>
  <si>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</si>
  <si>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</si>
  <si>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</si>
  <si>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</si>
  <si>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</si>
  <si>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</si>
  <si>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</si>
  <si>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</si>
  <si>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</si>
  <si>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</si>
  <si>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</si>
  <si>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</si>
  <si>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</si>
  <si>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</si>
  <si>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</si>
  <si>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</si>
  <si>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</si>
  <si>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</si>
  <si>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</si>
  <si>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</si>
  <si>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</si>
  <si>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</si>
  <si>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</si>
  <si>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</si>
  <si>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</si>
  <si>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</si>
  <si>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</si>
  <si>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</si>
  <si>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</si>
  <si>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</si>
  <si>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</si>
  <si>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</si>
  <si>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</si>
  <si>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</si>
  <si>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</si>
  <si>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</si>
  <si>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</si>
  <si>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</si>
  <si>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</si>
  <si>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</si>
  <si>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</si>
  <si>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</si>
  <si>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</si>
  <si>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</si>
  <si>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</si>
  <si>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</si>
  <si>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</si>
  <si>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</si>
  <si>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</si>
  <si>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</si>
  <si>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</si>
  <si>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</si>
  <si>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</si>
  <si>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</si>
  <si>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</si>
  <si>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</si>
  <si>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</si>
  <si>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</si>
  <si>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</si>
  <si>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</si>
  <si>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</si>
  <si>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</si>
  <si>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</si>
  <si>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</si>
  <si>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</si>
  <si>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</si>
  <si>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</si>
  <si>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</si>
  <si>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</si>
  <si>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</si>
  <si>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</si>
  <si>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</si>
  <si>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</si>
  <si>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</si>
  <si>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</si>
  <si>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</si>
  <si>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</si>
  <si>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</si>
  <si>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</si>
  <si>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</si>
  <si>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</si>
  <si>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</si>
  <si>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</si>
  <si>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</si>
  <si>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</si>
  <si>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</si>
  <si>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</si>
  <si>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</si>
  <si>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</si>
  <si>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</si>
  <si>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</si>
  <si>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</si>
  <si>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</si>
  <si>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</si>
  <si>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</si>
  <si>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</si>
  <si>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</si>
  <si>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</si>
  <si>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</si>
  <si>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</si>
  <si>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</si>
  <si>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</si>
  <si>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</si>
  <si>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</si>
  <si>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</si>
  <si>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</si>
  <si>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</si>
  <si>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</si>
  <si>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</si>
  <si>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</si>
  <si>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</si>
  <si>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</si>
  <si>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</si>
  <si>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</si>
  <si>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</si>
  <si>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</si>
  <si>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</si>
  <si>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</si>
  <si>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</si>
  <si>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</si>
  <si>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</si>
  <si>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</si>
  <si>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</si>
  <si>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</si>
  <si>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</si>
  <si>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</si>
  <si>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</si>
  <si>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</si>
  <si>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</si>
  <si>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</si>
  <si>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</si>
  <si>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</si>
  <si>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</si>
  <si>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</si>
  <si>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</si>
  <si>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</si>
  <si>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</si>
  <si>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</si>
  <si>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</si>
  <si>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</si>
  <si>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</si>
  <si>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</si>
  <si>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</si>
  <si>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</si>
  <si>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</si>
  <si>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</si>
  <si>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</si>
  <si>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</si>
  <si>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</si>
  <si>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</si>
  <si>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</si>
  <si>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</si>
  <si>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</si>
  <si>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</si>
  <si>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</si>
  <si>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</si>
  <si>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</si>
  <si>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</si>
  <si>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</si>
  <si>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</si>
  <si>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</si>
  <si>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</si>
  <si>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</si>
  <si>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</si>
  <si>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</si>
  <si>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</si>
  <si>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</si>
  <si>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</si>
  <si>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</si>
  <si>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</si>
  <si>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</si>
  <si>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</si>
  <si>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</si>
  <si>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</si>
  <si>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</si>
  <si>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</si>
  <si>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</si>
  <si>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</si>
  <si>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</si>
  <si>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</si>
  <si>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</si>
  <si>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</si>
  <si>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</si>
  <si>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</si>
  <si>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</si>
  <si>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</si>
  <si>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</si>
  <si>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</si>
  <si>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</si>
  <si>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</si>
  <si>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</si>
  <si>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</si>
  <si>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</si>
  <si>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</si>
  <si>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</si>
  <si>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</si>
  <si>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</si>
  <si>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</si>
  <si>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</si>
  <si>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</si>
  <si>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</si>
  <si>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</si>
  <si>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</si>
  <si>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</si>
  <si>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</si>
  <si>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</si>
  <si>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</si>
  <si>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</si>
  <si>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</si>
  <si>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</si>
  <si>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</si>
  <si>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</si>
  <si>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</si>
  <si>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</si>
  <si>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</si>
  <si>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</si>
  <si>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</si>
  <si>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</si>
  <si>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</si>
  <si>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</si>
  <si>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</si>
  <si>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</si>
  <si>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</si>
  <si>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</si>
  <si>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</si>
  <si>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</si>
  <si>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</si>
  <si>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</si>
  <si>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</si>
  <si>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</si>
  <si>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</si>
  <si>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</si>
  <si>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</si>
  <si>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</si>
  <si>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</si>
  <si>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</si>
  <si>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</si>
  <si>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</si>
  <si>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</si>
  <si>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</si>
  <si>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</si>
  <si>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</si>
  <si>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</si>
  <si>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</si>
  <si>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</si>
  <si>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</si>
  <si>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</si>
  <si>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</si>
  <si>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</si>
  <si>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</si>
  <si>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</si>
  <si>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</si>
  <si>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</si>
  <si>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</si>
  <si>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</si>
  <si>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</si>
  <si>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</si>
  <si>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</si>
  <si>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</si>
  <si>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</si>
  <si>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</si>
  <si>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</si>
  <si>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</si>
  <si>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</si>
  <si>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</si>
  <si>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</si>
  <si>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</si>
  <si>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</si>
  <si>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</si>
  <si>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</si>
  <si>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</si>
  <si>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</si>
  <si>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</si>
  <si>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</si>
  <si>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</si>
  <si>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</si>
  <si>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</si>
  <si>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</si>
  <si>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</si>
  <si>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</si>
  <si>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</si>
  <si>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</si>
  <si>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</si>
  <si>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</si>
  <si>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</si>
  <si>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</si>
  <si>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</si>
  <si>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</si>
  <si>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</si>
  <si>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</si>
  <si>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</si>
  <si>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</si>
  <si>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</si>
  <si>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</si>
  <si>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</si>
  <si>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</si>
  <si>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</si>
  <si>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</si>
  <si>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</si>
  <si>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</si>
  <si>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</si>
  <si>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</si>
  <si>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</si>
  <si>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</si>
  <si>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</si>
  <si>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</si>
  <si>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</si>
  <si>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</si>
  <si>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</si>
  <si>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</si>
  <si>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</si>
  <si>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</si>
  <si>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</si>
  <si>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</si>
  <si>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</si>
  <si>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</si>
  <si>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</si>
  <si>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</si>
  <si>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</si>
  <si>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</si>
  <si>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</si>
  <si>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</si>
  <si>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</si>
  <si>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</si>
  <si>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</si>
  <si>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</si>
  <si>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</si>
  <si>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</si>
  <si>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</si>
  <si>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</si>
  <si>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</si>
  <si>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</si>
  <si>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</si>
  <si>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</si>
  <si>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</si>
  <si>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</si>
  <si>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</si>
  <si>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</si>
  <si>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</si>
  <si>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</si>
  <si>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</si>
  <si>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</si>
  <si>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</si>
  <si>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</si>
  <si>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</si>
  <si>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</si>
  <si>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</si>
  <si>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</si>
  <si>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</si>
  <si>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</si>
  <si>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</si>
  <si>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</si>
  <si>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</si>
  <si>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</si>
  <si>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</si>
  <si>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</si>
  <si>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</si>
  <si>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</si>
  <si>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</si>
  <si>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</si>
  <si>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</si>
  <si>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</si>
  <si>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</si>
  <si>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</si>
  <si>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</si>
  <si>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</si>
  <si>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</si>
  <si>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</si>
  <si>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</si>
  <si>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</si>
  <si>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</si>
  <si>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</si>
  <si>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</si>
  <si>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</si>
  <si>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</si>
  <si>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</si>
  <si>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</si>
  <si>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</si>
  <si>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</si>
  <si>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</si>
  <si>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</si>
  <si>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</si>
  <si>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</si>
  <si>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</si>
  <si>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</si>
  <si>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</si>
  <si>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</si>
  <si>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</si>
  <si>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</si>
  <si>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</si>
  <si>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</si>
  <si>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</si>
  <si>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</si>
  <si>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</si>
  <si>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</si>
  <si>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</si>
  <si>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</si>
  <si>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</si>
  <si>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</si>
  <si>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</si>
  <si>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</si>
  <si>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</si>
  <si>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</si>
  <si>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</si>
  <si>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</si>
  <si>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</si>
  <si>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</si>
  <si>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</si>
  <si>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</si>
  <si>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</si>
  <si>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</si>
  <si>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</si>
  <si>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</si>
  <si>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</si>
  <si>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</si>
  <si>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</si>
  <si>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</si>
  <si>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</si>
  <si>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</si>
  <si>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</si>
  <si>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</si>
  <si>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</si>
  <si>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</si>
  <si>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</si>
  <si>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</si>
  <si>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</si>
  <si>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</si>
  <si>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</si>
  <si>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</si>
  <si>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</si>
  <si>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</si>
  <si>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</si>
  <si>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</si>
  <si>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</si>
  <si>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</si>
  <si>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</si>
  <si>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</si>
  <si>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</si>
  <si>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</si>
  <si>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</si>
  <si>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</si>
  <si>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</si>
  <si>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</si>
  <si>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</si>
  <si>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</si>
  <si>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</si>
  <si>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</si>
  <si>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</si>
  <si>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</si>
  <si>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</si>
  <si>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</si>
  <si>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</si>
  <si>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</si>
  <si>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</si>
  <si>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</si>
  <si>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</si>
  <si>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</si>
  <si>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</si>
  <si>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</si>
  <si>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</si>
  <si>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</si>
  <si>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</si>
  <si>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</si>
  <si>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</si>
  <si>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</si>
  <si>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</si>
  <si>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</si>
  <si>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</si>
  <si>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</si>
  <si>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</si>
  <si>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</si>
  <si>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</si>
  <si>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</si>
  <si>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</si>
  <si>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</si>
  <si>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</si>
  <si>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</si>
  <si>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</si>
  <si>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</si>
  <si>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</si>
  <si>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</si>
  <si>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</si>
  <si>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</si>
  <si>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</si>
  <si>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</si>
  <si>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</si>
  <si>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</si>
  <si>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</si>
  <si>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</si>
  <si>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</si>
  <si>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</si>
  <si>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</si>
  <si>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</si>
  <si>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</si>
  <si>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</si>
  <si>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</si>
  <si>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</si>
  <si>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</si>
  <si>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</si>
  <si>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</si>
  <si>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</si>
  <si>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</si>
  <si>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</si>
  <si>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</si>
  <si>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</si>
  <si>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</si>
  <si>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</si>
  <si>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</si>
  <si>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</si>
  <si>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</si>
  <si>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</si>
  <si>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</si>
  <si>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</si>
  <si>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</si>
  <si>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</si>
  <si>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</si>
  <si>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</si>
  <si>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</si>
  <si>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</si>
  <si>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</si>
  <si>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</si>
  <si>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</si>
  <si>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</si>
  <si>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</si>
  <si>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</si>
  <si>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</si>
  <si>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</si>
  <si>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</si>
  <si>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</si>
  <si>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</si>
  <si>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</si>
  <si>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</si>
  <si>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</si>
  <si>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</si>
  <si>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</si>
  <si>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</si>
  <si>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</si>
  <si>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</si>
  <si>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</si>
  <si>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</si>
  <si>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</si>
  <si>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</si>
  <si>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</si>
  <si>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</si>
  <si>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</si>
  <si>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</si>
  <si>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</si>
  <si>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</si>
  <si>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</si>
  <si>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</si>
  <si>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</si>
  <si>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</si>
  <si>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</si>
  <si>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</si>
  <si>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</si>
  <si>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</si>
  <si>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</si>
  <si>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</si>
  <si>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</si>
  <si>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</si>
  <si>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</si>
  <si>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</si>
  <si>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</si>
  <si>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</si>
  <si>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</si>
  <si>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</si>
  <si>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</si>
  <si>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</si>
  <si>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</si>
  <si>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</si>
  <si>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</si>
  <si>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</si>
  <si>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</si>
  <si>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</si>
  <si>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</si>
  <si>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</si>
  <si>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</si>
  <si>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</si>
  <si>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</si>
  <si>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</si>
  <si>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</si>
  <si>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</si>
  <si>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</si>
  <si>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</si>
  <si>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</si>
  <si>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</si>
  <si>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</si>
  <si>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</si>
  <si>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</si>
  <si>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</si>
  <si>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</si>
  <si>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</si>
  <si>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</si>
  <si>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</si>
  <si>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</si>
  <si>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</si>
  <si>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</si>
  <si>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</si>
  <si>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</si>
  <si>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</si>
  <si>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</si>
  <si>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</si>
  <si>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</si>
  <si>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</si>
  <si>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</si>
  <si>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</si>
  <si>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</si>
  <si>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</si>
  <si>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</si>
  <si>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</si>
  <si>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</si>
  <si>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</si>
  <si>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</si>
  <si>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</si>
  <si>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</si>
  <si>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</si>
  <si>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</si>
  <si>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</si>
  <si>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</si>
  <si>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</si>
  <si>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</si>
  <si>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</si>
  <si>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</si>
  <si>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</si>
  <si>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</si>
  <si>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</si>
  <si>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</si>
  <si>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</si>
  <si>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</si>
  <si>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</si>
  <si>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</si>
  <si>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</si>
  <si>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</si>
  <si>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</si>
  <si>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</si>
  <si>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</si>
  <si>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</si>
  <si>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</si>
  <si>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</si>
  <si>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</si>
  <si>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</si>
  <si>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</si>
  <si>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</si>
  <si>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</si>
  <si>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</si>
  <si>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</si>
  <si>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</si>
  <si>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</si>
  <si>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</si>
  <si>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</si>
  <si>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</si>
  <si>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</si>
  <si>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</si>
  <si>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</si>
  <si>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</si>
  <si>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</si>
  <si>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</si>
  <si>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</si>
  <si>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</si>
  <si>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</si>
  <si>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</si>
  <si>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</si>
  <si>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</si>
  <si>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</si>
  <si>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</si>
  <si>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</si>
  <si>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</si>
  <si>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</si>
  <si>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</si>
  <si>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</si>
  <si>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</si>
  <si>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</si>
  <si>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</si>
  <si>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</si>
  <si>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</si>
  <si>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</si>
  <si>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</si>
  <si>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</si>
  <si>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</si>
  <si>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</si>
  <si>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</si>
  <si>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</si>
  <si>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</si>
  <si>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</si>
  <si>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</si>
  <si>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</si>
  <si>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</si>
  <si>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</si>
  <si>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</si>
  <si>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</si>
  <si>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</si>
  <si>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</si>
  <si>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</si>
  <si>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</si>
  <si>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</si>
  <si>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</si>
  <si>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</si>
  <si>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</si>
  <si>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</si>
  <si>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</si>
  <si>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</si>
  <si>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</si>
  <si>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</si>
  <si>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</si>
  <si>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</si>
  <si>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</si>
  <si>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</si>
  <si>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</si>
  <si>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</si>
  <si>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</si>
  <si>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</si>
  <si>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</si>
  <si>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</si>
  <si>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</si>
  <si>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</si>
  <si>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</si>
  <si>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</si>
  <si>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</si>
  <si>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</si>
  <si>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</si>
  <si>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</si>
  <si>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</si>
  <si>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</si>
  <si>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</si>
  <si>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</si>
  <si>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</si>
  <si>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</si>
  <si>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</si>
  <si>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</si>
  <si>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</si>
  <si>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</si>
  <si>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</si>
  <si>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</si>
  <si>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</si>
  <si>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</si>
  <si>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</si>
  <si>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</si>
  <si>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</si>
  <si>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</si>
  <si>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</si>
  <si>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</si>
  <si>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</si>
  <si>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</si>
  <si>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</si>
  <si>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</si>
  <si>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</si>
  <si>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</si>
  <si>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</si>
  <si>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</si>
  <si>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</si>
  <si>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</si>
  <si>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</si>
  <si>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</si>
  <si>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</si>
  <si>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</si>
  <si>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</si>
  <si>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</si>
  <si>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</si>
  <si>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</si>
  <si>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</si>
  <si>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</si>
  <si>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</si>
  <si>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</si>
  <si>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</si>
  <si>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</si>
  <si>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</si>
  <si>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</si>
  <si>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</si>
  <si>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</si>
  <si>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</si>
  <si>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</si>
  <si>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</si>
  <si>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</si>
  <si>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</si>
  <si>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</si>
  <si>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</si>
  <si>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</si>
  <si>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</si>
  <si>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</si>
  <si>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</si>
  <si>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</si>
  <si>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</si>
  <si>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</si>
  <si>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</si>
  <si>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</si>
  <si>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</si>
  <si>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</si>
  <si>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</si>
  <si>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</si>
  <si>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</si>
  <si>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</si>
  <si>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</si>
  <si>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</si>
  <si>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</si>
  <si>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</si>
  <si>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</si>
  <si>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</si>
  <si>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</si>
  <si>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</si>
  <si>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</si>
  <si>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</si>
  <si>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</si>
  <si>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</si>
  <si>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</si>
  <si>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</si>
  <si>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</si>
  <si>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</si>
  <si>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</si>
  <si>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</si>
  <si>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</si>
  <si>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</si>
  <si>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</si>
  <si>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</si>
  <si>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</si>
  <si>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</si>
  <si>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</si>
  <si>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</si>
  <si>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</si>
  <si>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</si>
  <si>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</si>
  <si>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</si>
  <si>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</si>
  <si>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</si>
  <si>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</si>
  <si>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</si>
  <si>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</si>
  <si>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</si>
  <si>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</si>
  <si>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</si>
  <si>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</si>
  <si>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</si>
  <si>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</si>
  <si>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</si>
  <si>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</si>
  <si>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</si>
  <si>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</si>
  <si>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</si>
  <si>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</si>
  <si>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</si>
  <si>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</si>
  <si>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</si>
  <si>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</si>
  <si>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</si>
  <si>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</si>
  <si>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</si>
  <si>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</si>
  <si>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</si>
  <si>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</si>
  <si>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</si>
  <si>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</si>
  <si>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</si>
  <si>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</si>
  <si>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</si>
  <si>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</si>
  <si>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</si>
  <si>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</si>
  <si>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</si>
  <si>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</si>
  <si>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</si>
  <si>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</si>
  <si>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</si>
  <si>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</si>
  <si>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</si>
  <si>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</si>
  <si>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</si>
  <si>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</si>
  <si>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</si>
  <si>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</si>
  <si>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</si>
  <si>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</si>
  <si>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</si>
  <si>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</si>
  <si>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</si>
  <si>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</si>
  <si>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</si>
  <si>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</si>
  <si>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</si>
  <si>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</si>
  <si>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</si>
  <si>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</si>
  <si>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</si>
  <si>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</si>
  <si>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</si>
  <si>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</si>
  <si>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</si>
  <si>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</si>
  <si>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</si>
  <si>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</si>
  <si>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</si>
  <si>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</si>
  <si>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</si>
  <si>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</si>
  <si>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</si>
  <si>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</si>
  <si>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</si>
  <si>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</si>
  <si>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</si>
  <si>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</si>
  <si>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</si>
  <si>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</si>
  <si>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</si>
  <si>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</si>
  <si>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</si>
  <si>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</si>
  <si>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</si>
  <si>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</si>
  <si>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</si>
  <si>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</si>
  <si>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</si>
  <si>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</si>
  <si>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</si>
  <si>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</si>
  <si>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</si>
  <si>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</si>
  <si>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</si>
  <si>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</si>
  <si>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</si>
  <si>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</si>
  <si>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</si>
  <si>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</si>
  <si>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</si>
  <si>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</si>
  <si>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</si>
  <si>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</si>
  <si>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</si>
  <si>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</si>
  <si>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</si>
  <si>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</si>
  <si>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</si>
  <si>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</si>
  <si>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</si>
  <si>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</si>
  <si>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</si>
  <si>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</si>
  <si>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</si>
  <si>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</si>
  <si>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</si>
  <si>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</si>
  <si>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</si>
  <si>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</si>
  <si>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</si>
  <si>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</si>
  <si>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</si>
  <si>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</si>
  <si>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</si>
  <si>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</si>
  <si>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</si>
  <si>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</si>
  <si>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</si>
  <si>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</si>
  <si>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</si>
  <si>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</si>
  <si>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</si>
  <si>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</si>
  <si>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</si>
  <si>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</si>
  <si>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</si>
  <si>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</si>
  <si>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</si>
  <si>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</si>
  <si>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</si>
  <si>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</si>
  <si>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</si>
  <si>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</si>
  <si>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</si>
  <si>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</si>
  <si>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</si>
  <si>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</si>
  <si>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</si>
  <si>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</si>
  <si>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</si>
  <si>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</si>
  <si>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</si>
  <si>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</si>
  <si>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</si>
  <si>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</si>
  <si>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</si>
  <si>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</si>
  <si>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</si>
  <si>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</si>
  <si>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</si>
  <si>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</si>
  <si>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</si>
  <si>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</si>
  <si>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</si>
  <si>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</si>
  <si>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</si>
  <si>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</si>
  <si>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</si>
  <si>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</si>
  <si>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</si>
  <si>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</si>
  <si>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</si>
  <si>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</si>
  <si>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</si>
  <si>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</si>
  <si>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</si>
  <si>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</si>
  <si>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</si>
  <si>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</si>
  <si>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</si>
  <si>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</si>
  <si>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</si>
  <si>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</si>
  <si>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</si>
  <si>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</si>
  <si>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</si>
  <si>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</si>
  <si>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</si>
  <si>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</si>
  <si>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</si>
  <si>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</si>
  <si>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</si>
  <si>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</si>
  <si>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</si>
  <si>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</si>
  <si>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</si>
  <si>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</si>
  <si>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</si>
  <si>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</si>
  <si>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</si>
  <si>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</si>
  <si>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</si>
  <si>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</si>
  <si>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</si>
  <si>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</si>
  <si>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</si>
  <si>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</si>
  <si>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</si>
  <si>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</si>
  <si>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</si>
  <si>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</si>
  <si>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</si>
  <si>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</si>
  <si>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</si>
  <si>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</si>
  <si>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</si>
  <si>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</si>
  <si>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</si>
  <si>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</si>
  <si>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</si>
  <si>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</si>
  <si>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</si>
  <si>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</si>
  <si>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</si>
  <si>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</si>
  <si>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</si>
  <si>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</si>
  <si>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</si>
  <si>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</si>
  <si>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</si>
  <si>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</si>
  <si>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</si>
  <si>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</si>
  <si>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</si>
  <si>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</si>
  <si>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</si>
  <si>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</si>
  <si>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</si>
  <si>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</si>
  <si>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</si>
  <si>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</si>
  <si>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</si>
  <si>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</si>
  <si>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</si>
  <si>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</si>
  <si>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</si>
  <si>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</si>
  <si>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</si>
  <si>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</si>
  <si>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</si>
  <si>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</si>
  <si>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</si>
  <si>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</si>
  <si>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</si>
  <si>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</si>
  <si>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</si>
  <si>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</si>
  <si>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</si>
  <si>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</si>
  <si>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</si>
  <si>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</si>
  <si>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</si>
  <si>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</si>
  <si>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</si>
  <si>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</si>
  <si>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</si>
  <si>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</si>
  <si>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</si>
  <si>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</si>
  <si>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</si>
  <si>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</si>
  <si>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</si>
  <si>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</si>
  <si>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</si>
  <si>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</si>
  <si>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</si>
  <si>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</si>
  <si>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</si>
  <si>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</si>
  <si>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</si>
  <si>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</si>
  <si>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</si>
  <si>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</si>
  <si>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</si>
  <si>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</si>
  <si>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</si>
  <si>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</si>
  <si>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</si>
  <si>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</si>
  <si>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</si>
  <si>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</si>
  <si>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</si>
  <si>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</si>
  <si>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</si>
  <si>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</si>
  <si>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</si>
  <si>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</si>
  <si>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</si>
  <si>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</si>
  <si>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</si>
  <si>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</si>
  <si>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</si>
  <si>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</si>
  <si>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</si>
  <si>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</si>
  <si>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</si>
  <si>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</si>
  <si>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</si>
  <si>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</si>
  <si>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</si>
  <si>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</si>
  <si>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</si>
  <si>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</si>
  <si>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</si>
  <si>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</si>
  <si>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</si>
  <si>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</si>
  <si>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</si>
  <si>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</si>
  <si>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</si>
  <si>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</si>
  <si>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</si>
  <si>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</si>
  <si>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</si>
  <si>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</si>
  <si>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</si>
  <si>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</si>
  <si>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</si>
  <si>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</si>
  <si>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</si>
  <si>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</si>
  <si>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</si>
  <si>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</si>
  <si>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</si>
  <si>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</si>
  <si>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</si>
  <si>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</si>
  <si>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</si>
  <si>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</si>
  <si>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</si>
  <si>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</si>
  <si>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</si>
  <si>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</si>
  <si>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</si>
  <si>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</si>
  <si>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</si>
  <si>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</si>
  <si>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</si>
  <si>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</si>
  <si>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</si>
  <si>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</si>
  <si>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</si>
  <si>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</si>
  <si>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</si>
  <si>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</si>
  <si>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</si>
  <si>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</si>
  <si>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</si>
  <si>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</si>
  <si>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</si>
  <si>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</si>
  <si>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</si>
  <si>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</si>
  <si>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</si>
  <si>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</si>
  <si>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</si>
  <si>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</si>
  <si>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</si>
  <si>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</si>
  <si>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</si>
  <si>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</si>
  <si>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</si>
  <si>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</si>
  <si>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</si>
  <si>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</si>
  <si>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</si>
  <si>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</si>
  <si>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</si>
  <si>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</si>
  <si>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</si>
  <si>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</si>
  <si>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</si>
  <si>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</si>
  <si>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</si>
  <si>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</si>
  <si>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</si>
  <si>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</si>
  <si>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</si>
  <si>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</si>
  <si>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</si>
  <si>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</si>
  <si>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</si>
  <si>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</si>
  <si>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</si>
  <si>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</si>
  <si>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</si>
  <si>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</si>
  <si>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</si>
  <si>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</si>
  <si>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</si>
  <si>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</si>
  <si>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</si>
  <si>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</si>
  <si>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</si>
  <si>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</si>
  <si>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</si>
  <si>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</si>
  <si>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</si>
  <si>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</si>
  <si>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</si>
  <si>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</si>
  <si>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</si>
  <si>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</si>
  <si>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</si>
  <si>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</si>
  <si>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</si>
  <si>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</si>
  <si>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</si>
  <si>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</si>
  <si>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</si>
  <si>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</si>
  <si>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</si>
  <si>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</si>
  <si>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</si>
  <si>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</si>
  <si>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</si>
  <si>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</si>
  <si>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</si>
  <si>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</si>
  <si>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</si>
  <si>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</si>
  <si>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</si>
  <si>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</si>
  <si>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</si>
  <si>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</si>
  <si>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</si>
  <si>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</si>
  <si>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</si>
  <si>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</si>
  <si>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</si>
  <si>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</si>
  <si>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</si>
  <si>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</si>
  <si>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</si>
  <si>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</si>
  <si>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</si>
  <si>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</si>
  <si>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</si>
  <si>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</si>
  <si>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</si>
  <si>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</si>
  <si>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</si>
  <si>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</si>
  <si>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</si>
  <si>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</si>
  <si>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</si>
  <si>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</si>
  <si>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</si>
  <si>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</si>
  <si>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</si>
  <si>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</si>
  <si>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</si>
  <si>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</si>
  <si>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</si>
  <si>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</si>
  <si>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</si>
  <si>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</si>
  <si>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</si>
  <si>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</si>
  <si>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</si>
  <si>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</si>
  <si>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</si>
  <si>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</si>
  <si>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</si>
  <si>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</si>
  <si>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</si>
  <si>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</si>
  <si>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</si>
  <si>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</si>
  <si>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</si>
  <si>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</si>
  <si>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</si>
  <si>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</si>
  <si>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</si>
  <si>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</si>
  <si>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</si>
  <si>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</si>
  <si>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</si>
  <si>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</si>
  <si>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</si>
  <si>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</si>
  <si>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</si>
  <si>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</si>
  <si>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</si>
  <si>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</si>
  <si>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</si>
  <si>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</si>
  <si>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</si>
  <si>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</si>
  <si>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</si>
  <si>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</si>
  <si>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</si>
  <si>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</si>
  <si>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</si>
  <si>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</si>
  <si>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</si>
  <si>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</si>
  <si>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</si>
  <si>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</si>
  <si>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</si>
  <si>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</si>
  <si>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</si>
  <si>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</si>
  <si>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</si>
  <si>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</si>
  <si>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</si>
  <si>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</si>
  <si>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</si>
  <si>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</si>
  <si>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</si>
  <si>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</si>
  <si>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</si>
  <si>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</si>
  <si>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</si>
  <si>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</si>
  <si>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</si>
  <si>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</si>
  <si>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</si>
  <si>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</si>
  <si>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</si>
  <si>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</si>
  <si>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</si>
  <si>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</si>
  <si>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</si>
  <si>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</si>
  <si>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</si>
  <si>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</si>
  <si>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</si>
  <si>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</si>
  <si>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</si>
  <si>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</si>
  <si>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</si>
  <si>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</si>
  <si>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</si>
  <si>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</si>
  <si>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</si>
  <si>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</si>
  <si>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</si>
  <si>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</si>
  <si>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</si>
  <si>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</si>
  <si>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</si>
  <si>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</si>
  <si>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</si>
  <si>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</si>
  <si>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</si>
  <si>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</si>
  <si>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</si>
  <si>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</si>
  <si>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</si>
  <si>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</si>
  <si>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</si>
  <si>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</si>
  <si>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</si>
  <si>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</si>
  <si>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</si>
  <si>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</si>
  <si>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</si>
  <si>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</si>
  <si>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</si>
  <si>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</si>
  <si>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</si>
  <si>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</si>
  <si>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</si>
  <si>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</si>
  <si>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</si>
  <si>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</si>
  <si>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</si>
  <si>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</si>
  <si>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</si>
  <si>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</si>
  <si>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</si>
  <si>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</si>
  <si>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</si>
  <si>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</si>
  <si>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</si>
  <si>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</si>
  <si>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</si>
  <si>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</si>
  <si>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</si>
  <si>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</si>
  <si>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</si>
  <si>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</si>
  <si>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</si>
  <si>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</si>
  <si>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</si>
  <si>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</si>
  <si>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</si>
  <si>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</si>
  <si>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</si>
  <si>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</si>
  <si>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</si>
  <si>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</si>
  <si>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</si>
  <si>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</si>
  <si>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</si>
  <si>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</si>
  <si>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</si>
  <si>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</si>
  <si>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</si>
  <si>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</si>
  <si>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</si>
  <si>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</si>
  <si>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</si>
  <si>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</si>
  <si>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</si>
  <si>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</si>
  <si>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</si>
  <si>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</si>
  <si>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</si>
  <si>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</si>
  <si>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</si>
  <si>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</si>
  <si>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</si>
  <si>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</si>
  <si>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</si>
  <si>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</si>
  <si>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</si>
  <si>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</si>
  <si>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</si>
  <si>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</si>
  <si>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</si>
  <si>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</si>
  <si>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</si>
  <si>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</si>
  <si>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</si>
  <si>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</si>
  <si>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</si>
  <si>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</si>
  <si>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</si>
  <si>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</si>
  <si>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</si>
  <si>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</si>
  <si>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</si>
  <si>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</si>
  <si>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</si>
  <si>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</si>
  <si>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</si>
  <si>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</si>
  <si>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</si>
  <si>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</si>
  <si>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</si>
  <si>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</si>
  <si>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</si>
  <si>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</si>
  <si>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</si>
  <si>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</si>
  <si>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</si>
  <si>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</si>
  <si>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</si>
  <si>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</si>
  <si>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</si>
  <si>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</si>
  <si>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</si>
  <si>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</si>
  <si>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</si>
  <si>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</si>
  <si>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</si>
  <si>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</si>
  <si>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</si>
  <si>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</si>
  <si>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</si>
  <si>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</si>
  <si>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</si>
  <si>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</si>
  <si>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</si>
  <si>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</si>
  <si>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</si>
  <si>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</si>
  <si>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</si>
  <si>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</si>
  <si>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</si>
  <si>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</si>
  <si>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</si>
  <si>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</si>
  <si>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</si>
  <si>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</si>
  <si>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</si>
  <si>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</si>
  <si>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</si>
  <si>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</si>
  <si>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</si>
  <si>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</si>
  <si>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</si>
  <si>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</si>
  <si>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</si>
  <si>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</si>
  <si>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</si>
  <si>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</si>
  <si>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</si>
  <si>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</si>
  <si>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</si>
  <si>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</si>
  <si>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</si>
  <si>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</si>
  <si>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</si>
  <si>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</si>
  <si>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</si>
  <si>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</si>
  <si>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</si>
  <si>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</si>
  <si>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</si>
  <si>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</si>
  <si>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</si>
  <si>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</si>
  <si>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</si>
  <si>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</si>
  <si>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</si>
  <si>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</si>
  <si>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</si>
  <si>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</si>
  <si>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</si>
  <si>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</si>
  <si>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</si>
  <si>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</si>
  <si>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</si>
  <si>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</si>
  <si>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</si>
  <si>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</si>
  <si>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</si>
  <si>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</si>
  <si>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</si>
  <si>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</si>
  <si>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</si>
  <si>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</si>
  <si>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</si>
  <si>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</si>
  <si>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</si>
  <si>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</si>
  <si>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</si>
  <si>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</si>
  <si>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</si>
  <si>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</si>
  <si>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</si>
  <si>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</si>
  <si>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</si>
  <si>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</si>
  <si>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</si>
  <si>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</si>
  <si>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</si>
  <si>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</si>
  <si>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</si>
  <si>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</si>
  <si>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</si>
  <si>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</si>
  <si>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</si>
  <si>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</si>
  <si>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</si>
  <si>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</si>
  <si>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</si>
  <si>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</si>
  <si>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</si>
  <si>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</si>
  <si>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</si>
  <si>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</si>
  <si>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</si>
  <si>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</si>
  <si>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</si>
  <si>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</si>
  <si>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</si>
  <si>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</si>
  <si>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</si>
  <si>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</si>
  <si>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</si>
  <si>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</si>
  <si>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</si>
  <si>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</si>
  <si>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</si>
  <si>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</si>
  <si>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</si>
  <si>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</si>
  <si>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</si>
  <si>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</si>
  <si>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</si>
  <si>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</si>
  <si>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</si>
  <si>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</si>
  <si>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</si>
  <si>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</si>
  <si>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</si>
  <si>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</si>
  <si>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</si>
  <si>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</si>
  <si>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</si>
  <si>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</si>
  <si>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</si>
  <si>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</si>
  <si>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</si>
  <si>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</si>
  <si>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</si>
  <si>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</si>
  <si>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</si>
  <si>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</si>
  <si>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</si>
  <si>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</si>
  <si>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</si>
  <si>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</si>
  <si>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</si>
  <si>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</si>
  <si>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</si>
  <si>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</si>
  <si>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</si>
  <si>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</si>
  <si>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</si>
  <si>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</si>
  <si>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</si>
  <si>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</si>
  <si>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</si>
  <si>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</si>
  <si>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</si>
  <si>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</si>
  <si>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</si>
  <si>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</si>
  <si>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</si>
  <si>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</si>
  <si>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</si>
  <si>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</si>
  <si>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</si>
  <si>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</si>
  <si>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</si>
  <si>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</si>
  <si>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</si>
  <si>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</si>
  <si>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</si>
  <si>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</si>
  <si>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</si>
  <si>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</si>
  <si>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</si>
  <si>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</si>
  <si>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</si>
  <si>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</si>
  <si>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</si>
  <si>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</si>
  <si>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</si>
  <si>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</si>
  <si>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</si>
  <si>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</si>
  <si>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</si>
  <si>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</si>
  <si>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</si>
  <si>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</si>
  <si>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</si>
  <si>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</si>
  <si>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</si>
  <si>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</si>
  <si>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</si>
  <si>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</si>
  <si>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</si>
  <si>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</si>
  <si>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</si>
  <si>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</si>
  <si>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</si>
  <si>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</si>
  <si>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</si>
  <si>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</si>
  <si>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</si>
  <si>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</si>
  <si>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</si>
  <si>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</si>
  <si>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</si>
  <si>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</si>
  <si>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</si>
  <si>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</si>
  <si>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</si>
  <si>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</si>
  <si>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</si>
  <si>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</si>
  <si>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</si>
  <si>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</si>
  <si>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</si>
  <si>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</si>
  <si>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</si>
  <si>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</si>
  <si>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</si>
  <si>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</si>
  <si>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</si>
  <si>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</si>
  <si>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</si>
  <si>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</si>
  <si>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</si>
  <si>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</si>
  <si>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</si>
  <si>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</si>
  <si>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</si>
  <si>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</si>
  <si>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</si>
  <si>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</si>
  <si>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</si>
  <si>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</si>
  <si>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</si>
  <si>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</si>
  <si>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</si>
  <si>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</si>
  <si>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</si>
  <si>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</si>
  <si>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</si>
  <si>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</si>
  <si>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</si>
  <si>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</si>
  <si>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</si>
  <si>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</si>
  <si>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</si>
  <si>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</si>
  <si>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</si>
  <si>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</si>
  <si>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</si>
  <si>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</si>
  <si>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</si>
  <si>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</si>
  <si>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</si>
  <si>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</si>
  <si>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</si>
  <si>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</si>
  <si>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</si>
  <si>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</si>
  <si>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</si>
  <si>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</si>
  <si>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</si>
  <si>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</si>
  <si>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</si>
  <si>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</si>
  <si>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</si>
  <si>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</si>
  <si>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</si>
  <si>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</si>
  <si>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</si>
  <si>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</si>
  <si>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</si>
  <si>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</si>
  <si>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</si>
  <si>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</si>
  <si>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</si>
  <si>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</si>
  <si>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</si>
  <si>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</si>
  <si>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</si>
  <si>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</si>
  <si>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</si>
  <si>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</si>
  <si>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</si>
  <si>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</si>
  <si>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</si>
  <si>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</si>
  <si>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</si>
  <si>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</si>
  <si>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</si>
  <si>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</si>
  <si>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</si>
  <si>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</si>
  <si>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</si>
  <si>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</si>
  <si>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</si>
  <si>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</si>
  <si>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</si>
  <si>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</si>
  <si>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</si>
  <si>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</si>
  <si>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</si>
  <si>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</si>
  <si>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</si>
  <si>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</si>
  <si>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</si>
  <si>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</si>
  <si>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</si>
  <si>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</si>
  <si>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</si>
  <si>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</si>
  <si>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</si>
  <si>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</si>
  <si>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</si>
  <si>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</si>
  <si>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</si>
  <si>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</si>
  <si>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</si>
  <si>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</si>
  <si>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</si>
  <si>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</si>
  <si>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</si>
  <si>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</si>
  <si>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</si>
  <si>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</si>
  <si>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</si>
  <si>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</si>
  <si>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</si>
  <si>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</si>
  <si>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</si>
  <si>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</si>
  <si>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</si>
  <si>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</si>
  <si>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</si>
  <si>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</si>
  <si>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</si>
  <si>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</si>
  <si>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</si>
  <si>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</si>
  <si>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</si>
  <si>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</si>
  <si>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</si>
  <si>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</si>
  <si>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</si>
  <si>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</si>
  <si>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</si>
  <si>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</si>
  <si>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</si>
  <si>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</si>
  <si>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</si>
  <si>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</si>
  <si>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</si>
  <si>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</si>
  <si>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</si>
  <si>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</si>
  <si>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</si>
  <si>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</si>
  <si>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</si>
  <si>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</si>
  <si>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</si>
  <si>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</si>
  <si>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</si>
  <si>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</si>
  <si>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</si>
  <si>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</si>
  <si>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</si>
  <si>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</si>
  <si>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</si>
  <si>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</si>
  <si>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</si>
  <si>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</si>
  <si>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</si>
  <si>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</si>
  <si>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</si>
  <si>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</si>
  <si>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</si>
  <si>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</si>
  <si>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</si>
  <si>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</si>
  <si>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</si>
  <si>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</si>
  <si>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</si>
  <si>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</si>
  <si>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</si>
  <si>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</si>
  <si>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</si>
  <si>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</si>
  <si>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</si>
  <si>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</si>
  <si>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</si>
  <si>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</si>
  <si>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</si>
  <si>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</si>
  <si>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</si>
  <si>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</si>
  <si>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</si>
  <si>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</si>
  <si>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</si>
  <si>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</si>
  <si>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</si>
  <si>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</si>
  <si>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</si>
  <si>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</si>
  <si>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</si>
  <si>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</si>
  <si>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</si>
  <si>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</si>
  <si>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</si>
  <si>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</si>
  <si>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</si>
  <si>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</si>
  <si>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</si>
  <si>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</si>
  <si>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</si>
  <si>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</si>
  <si>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</si>
  <si>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</si>
  <si>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</si>
  <si>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</si>
  <si>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</si>
  <si>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</si>
  <si>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</si>
  <si>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</si>
  <si>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</si>
  <si>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</si>
  <si>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</si>
  <si>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</si>
  <si>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</si>
  <si>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</si>
  <si>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</si>
  <si>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</si>
  <si>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</si>
  <si>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</si>
  <si>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</si>
  <si>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</si>
  <si>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</si>
  <si>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</si>
  <si>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</si>
  <si>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</si>
  <si>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</si>
  <si>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</si>
  <si>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</si>
  <si>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</si>
  <si>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</si>
  <si>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</si>
  <si>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</si>
  <si>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</si>
  <si>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</si>
  <si>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</si>
  <si>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</si>
  <si>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</si>
  <si>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</si>
  <si>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</si>
  <si>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</si>
  <si>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</si>
  <si>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</si>
  <si>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</si>
  <si>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</si>
  <si>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</si>
  <si>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</si>
  <si>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</si>
  <si>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</si>
  <si>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</si>
  <si>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</si>
  <si>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</si>
  <si>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</si>
  <si>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</si>
  <si>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</si>
  <si>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</si>
  <si>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</si>
  <si>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</si>
  <si>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</si>
  <si>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</si>
  <si>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</si>
  <si>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</si>
  <si>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</si>
  <si>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</si>
  <si>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</si>
  <si>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</si>
  <si>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</si>
  <si>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</si>
  <si>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</si>
  <si>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</si>
  <si>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</si>
  <si>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</si>
  <si>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</si>
  <si>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</si>
  <si>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</si>
  <si>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</si>
  <si>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</si>
  <si>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</si>
  <si>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</si>
  <si>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</si>
  <si>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</si>
  <si>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</si>
  <si>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</si>
  <si>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</si>
  <si>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</si>
  <si>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</si>
  <si>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</si>
  <si>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</si>
  <si>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</si>
  <si>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</si>
  <si>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</si>
  <si>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</si>
  <si>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</si>
  <si>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</si>
  <si>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</si>
  <si>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</si>
  <si>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</si>
  <si>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</si>
  <si>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</si>
  <si>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</si>
  <si>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</si>
  <si>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</si>
  <si>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</si>
  <si>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</si>
  <si>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</si>
  <si>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</si>
  <si>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</si>
  <si>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</si>
  <si>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</si>
  <si>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</si>
  <si>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</si>
  <si>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</si>
  <si>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</si>
  <si>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</si>
  <si>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</si>
  <si>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</si>
  <si>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</si>
  <si>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</si>
  <si>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</si>
  <si>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</si>
  <si>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</si>
  <si>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</si>
  <si>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</si>
  <si>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</si>
  <si>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</si>
  <si>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</si>
  <si>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</si>
  <si>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</si>
  <si>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</si>
  <si>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</si>
  <si>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</si>
  <si>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</si>
  <si>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</si>
  <si>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</si>
  <si>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</si>
  <si>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</si>
  <si>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</si>
  <si>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</si>
  <si>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</si>
  <si>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</si>
  <si>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</si>
  <si>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</si>
  <si>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</si>
  <si>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</si>
  <si>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</si>
  <si>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</si>
  <si>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</si>
  <si>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</si>
  <si>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</si>
  <si>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</si>
  <si>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</si>
  <si>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</si>
  <si>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</si>
  <si>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</si>
  <si>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</si>
  <si>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</si>
  <si>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</si>
  <si>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</si>
  <si>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</si>
  <si>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</si>
  <si>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</si>
  <si>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</si>
  <si>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</si>
  <si>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</si>
  <si>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</si>
  <si>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</si>
  <si>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</si>
  <si>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</si>
  <si>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</si>
  <si>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</si>
  <si>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</si>
  <si>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</si>
  <si>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</si>
  <si>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</si>
  <si>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</si>
  <si>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</si>
  <si>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</si>
  <si>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</si>
  <si>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</si>
  <si>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</si>
  <si>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</si>
  <si>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</si>
  <si>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</si>
  <si>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</si>
  <si>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</si>
  <si>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</si>
  <si>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</si>
  <si>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</si>
  <si>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</si>
  <si>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</si>
  <si>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</si>
  <si>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</si>
  <si>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</si>
  <si>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</si>
  <si>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</si>
  <si>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</si>
  <si>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</si>
  <si>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</si>
  <si>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</si>
  <si>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</si>
  <si>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</si>
  <si>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</si>
  <si>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</si>
  <si>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</si>
  <si>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</si>
  <si>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</si>
  <si>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</si>
  <si>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</si>
  <si>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</si>
  <si>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</si>
  <si>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</si>
  <si>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</si>
  <si>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</si>
  <si>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</si>
  <si>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</si>
  <si>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</si>
  <si>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</si>
  <si>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</si>
  <si>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</si>
  <si>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</si>
  <si>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</si>
  <si>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</si>
  <si>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</si>
  <si>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</si>
  <si>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</si>
  <si>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</si>
  <si>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</si>
  <si>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</si>
  <si>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</si>
  <si>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</si>
  <si>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</si>
  <si>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</si>
  <si>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</si>
  <si>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</si>
  <si>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</si>
  <si>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</si>
  <si>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</si>
  <si>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</si>
  <si>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</si>
  <si>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</si>
  <si>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</si>
  <si>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</si>
  <si>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</si>
  <si>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</si>
  <si>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</si>
  <si>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</si>
  <si>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</si>
  <si>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</si>
  <si>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</si>
  <si>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</si>
  <si>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</si>
  <si>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</si>
  <si>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</si>
  <si>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</si>
  <si>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</si>
  <si>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</si>
  <si>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</si>
  <si>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</si>
  <si>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</si>
  <si>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</si>
  <si>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</si>
  <si>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</si>
  <si>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</si>
  <si>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</si>
  <si>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</si>
  <si>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</si>
  <si>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</si>
  <si>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</si>
  <si>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</si>
  <si>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</si>
  <si>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</si>
  <si>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</si>
  <si>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</si>
  <si>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</si>
  <si>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</si>
  <si>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</si>
  <si>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</si>
  <si>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</si>
  <si>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</si>
  <si>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</si>
  <si>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</si>
  <si>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</si>
  <si>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</si>
  <si>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</si>
  <si>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</si>
  <si>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</si>
  <si>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</si>
  <si>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</si>
  <si>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</si>
  <si>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</si>
  <si>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</si>
  <si>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</si>
  <si>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</si>
  <si>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</si>
  <si>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</si>
  <si>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</si>
  <si>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</si>
  <si>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</si>
  <si>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</si>
  <si>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</si>
  <si>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</si>
  <si>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</si>
  <si>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</si>
  <si>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</si>
  <si>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</si>
  <si>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</si>
  <si>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</si>
  <si>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</si>
  <si>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</si>
  <si>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</si>
  <si>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</si>
  <si>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</si>
  <si>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</si>
  <si>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</si>
  <si>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</si>
  <si>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</si>
  <si>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</si>
  <si>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</si>
  <si>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</si>
  <si>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</si>
  <si>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</si>
  <si>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</si>
  <si>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</si>
  <si>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</si>
  <si>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</si>
  <si>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</si>
  <si>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</si>
  <si>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</si>
  <si>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</si>
  <si>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</si>
  <si>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</si>
  <si>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</si>
  <si>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</si>
  <si>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</si>
  <si>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</si>
  <si>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</si>
  <si>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</si>
  <si>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</si>
  <si>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</si>
  <si>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</si>
  <si>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</si>
  <si>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</si>
  <si>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</si>
  <si>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</si>
  <si>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</si>
  <si>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</si>
  <si>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</si>
  <si>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</si>
  <si>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</si>
  <si>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</si>
  <si>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</si>
  <si>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</si>
  <si>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</si>
  <si>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</si>
  <si>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</si>
  <si>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</si>
  <si>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</si>
  <si>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</si>
  <si>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</si>
  <si>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</si>
  <si>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</si>
  <si>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</si>
  <si>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</si>
  <si>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</si>
  <si>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</si>
  <si>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</si>
  <si>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</si>
  <si>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</si>
  <si>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</si>
  <si>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</si>
  <si>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</si>
  <si>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</si>
  <si>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</si>
  <si>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</si>
  <si>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</si>
  <si>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</si>
  <si>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</si>
  <si>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</si>
  <si>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</si>
  <si>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</si>
  <si>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</si>
  <si>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</si>
  <si>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</si>
  <si>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</si>
  <si>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</si>
  <si>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</si>
  <si>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</si>
  <si>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</si>
  <si>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</si>
  <si>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</si>
  <si>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</si>
  <si>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</si>
  <si>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</si>
  <si>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</si>
  <si>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</si>
  <si>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</si>
  <si>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</si>
  <si>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</si>
  <si>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</si>
  <si>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</si>
  <si>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</si>
  <si>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</si>
  <si>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</si>
  <si>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</si>
  <si>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</si>
  <si>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</si>
  <si>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</si>
  <si>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</si>
  <si>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</si>
  <si>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</si>
  <si>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</si>
  <si>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</si>
  <si>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</si>
  <si>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</si>
  <si>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</si>
  <si>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</si>
  <si>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</si>
  <si>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</si>
  <si>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</si>
  <si>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</si>
  <si>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</si>
  <si>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</si>
  <si>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</si>
  <si>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</si>
  <si>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</si>
  <si>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</si>
  <si>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</si>
  <si>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</si>
  <si>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</si>
  <si>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</si>
  <si>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</si>
  <si>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</si>
  <si>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</si>
  <si>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</si>
  <si>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</si>
  <si>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</si>
  <si>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</si>
  <si>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</si>
  <si>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</si>
  <si>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</si>
  <si>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</si>
  <si>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</si>
  <si>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</si>
  <si>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</si>
  <si>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</si>
  <si>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</si>
  <si>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</si>
  <si>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</si>
  <si>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</si>
  <si>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</si>
  <si>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</si>
  <si>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</si>
  <si>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</si>
  <si>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</si>
  <si>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</si>
  <si>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</si>
  <si>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</si>
  <si>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</si>
  <si>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</si>
  <si>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</si>
  <si>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</si>
  <si>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</si>
  <si>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</si>
  <si>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</si>
  <si>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</si>
  <si>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</si>
  <si>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</si>
  <si>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</si>
  <si>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</si>
  <si>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</si>
  <si>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</si>
  <si>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</si>
  <si>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</si>
  <si>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</si>
  <si>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</si>
  <si>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</si>
  <si>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</si>
  <si>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</si>
  <si>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</si>
  <si>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</si>
  <si>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</si>
  <si>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</si>
  <si>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</si>
  <si>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</si>
  <si>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</si>
  <si>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</si>
  <si>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</si>
  <si>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</si>
  <si>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</si>
  <si>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</si>
  <si>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</si>
  <si>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</si>
  <si>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</si>
  <si>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</si>
  <si>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</si>
  <si>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</si>
  <si>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</si>
  <si>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</si>
  <si>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</si>
  <si>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</si>
  <si>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</si>
  <si>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</si>
  <si>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</si>
  <si>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</si>
  <si>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</si>
  <si>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</si>
  <si>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</si>
  <si>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</si>
  <si>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</si>
  <si>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</si>
  <si>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</si>
  <si>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</si>
  <si>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</si>
  <si>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</si>
  <si>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</si>
  <si>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</si>
  <si>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</si>
  <si>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</si>
  <si>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</si>
  <si>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</si>
  <si>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</si>
  <si>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</si>
  <si>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</si>
  <si>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</si>
  <si>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</si>
  <si>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</si>
  <si>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</si>
  <si>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</si>
  <si>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</si>
  <si>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</si>
  <si>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</si>
  <si>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</si>
  <si>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</si>
  <si>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</si>
  <si>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</si>
  <si>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</si>
  <si>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</si>
  <si>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</si>
  <si>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</si>
  <si>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</si>
  <si>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</si>
  <si>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</si>
  <si>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</si>
  <si>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</si>
  <si>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</si>
  <si>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</si>
  <si>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</si>
  <si>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</si>
  <si>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</si>
  <si>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</si>
  <si>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</si>
  <si>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</si>
  <si>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</si>
  <si>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</si>
  <si>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</si>
  <si>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</si>
  <si>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</si>
  <si>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</si>
  <si>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</si>
  <si>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</si>
  <si>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</si>
  <si>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</si>
  <si>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</si>
  <si>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</si>
  <si>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</si>
  <si>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</si>
  <si>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</si>
  <si>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</si>
  <si>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</si>
  <si>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</si>
  <si>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</si>
  <si>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</si>
  <si>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</si>
  <si>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</si>
  <si>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</si>
  <si>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</si>
  <si>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</si>
  <si>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</si>
  <si>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</si>
  <si>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</si>
  <si>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</si>
  <si>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</si>
  <si>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</si>
  <si>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</si>
  <si>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</si>
  <si>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</si>
  <si>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</si>
  <si>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</si>
  <si>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</si>
  <si>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</si>
  <si>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</si>
  <si>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</si>
  <si>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</si>
  <si>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</si>
  <si>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</si>
  <si>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</si>
  <si>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</si>
  <si>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</si>
  <si>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</si>
  <si>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</si>
  <si>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</si>
  <si>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</si>
  <si>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</si>
  <si>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</si>
  <si>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</si>
  <si>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</si>
  <si>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</si>
  <si>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</si>
  <si>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</si>
  <si>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</si>
  <si>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</si>
  <si>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</si>
  <si>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</si>
  <si>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</si>
  <si>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</si>
  <si>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</si>
  <si>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</si>
  <si>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</si>
  <si>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</si>
  <si>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</si>
  <si>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</si>
  <si>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</si>
  <si>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</si>
  <si>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</si>
  <si>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</si>
  <si>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</si>
  <si>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</si>
  <si>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</si>
  <si>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</si>
  <si>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</si>
  <si>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</si>
  <si>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</si>
  <si>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</si>
  <si>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</si>
  <si>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</si>
  <si>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</si>
  <si>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</si>
  <si>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</si>
  <si>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</si>
  <si>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</si>
  <si>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</si>
  <si>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</si>
  <si>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</si>
  <si>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</si>
  <si>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</si>
  <si>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</si>
  <si>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</si>
  <si>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</si>
  <si>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</si>
  <si>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</si>
  <si>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</si>
  <si>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</si>
  <si>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</si>
  <si>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</si>
  <si>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</si>
  <si>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</si>
  <si>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</si>
  <si>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</si>
  <si>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</si>
  <si>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</si>
  <si>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</si>
  <si>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</si>
  <si>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</si>
  <si>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</si>
  <si>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</si>
  <si>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</si>
  <si>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</si>
  <si>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</si>
  <si>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</si>
  <si>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</si>
  <si>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</si>
  <si>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</si>
  <si>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</si>
  <si>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</si>
  <si>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</si>
  <si>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</si>
  <si>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</si>
  <si>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</si>
  <si>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</si>
  <si>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</si>
  <si>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</si>
  <si>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</si>
  <si>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</si>
  <si>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</si>
  <si>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</si>
  <si>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</si>
  <si>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</si>
  <si>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</si>
  <si>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</si>
  <si>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</si>
  <si>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</si>
  <si>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</si>
  <si>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</si>
  <si>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</si>
  <si>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</si>
  <si>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</si>
  <si>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</si>
  <si>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</si>
  <si>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</si>
  <si>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</si>
  <si>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</si>
  <si>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</si>
  <si>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</si>
  <si>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</si>
  <si>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</si>
  <si>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</si>
  <si>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</si>
  <si>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</si>
  <si>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</si>
  <si>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</si>
  <si>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</si>
  <si>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</si>
  <si>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</si>
  <si>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</si>
  <si>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</si>
  <si>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</si>
  <si>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</si>
  <si>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</si>
  <si>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</si>
  <si>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</si>
  <si>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</si>
  <si>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</si>
  <si>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</si>
  <si>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</si>
  <si>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</si>
  <si>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</si>
  <si>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</si>
  <si>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</si>
  <si>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</si>
  <si>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</si>
  <si>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</si>
  <si>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</si>
  <si>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</si>
  <si>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</si>
  <si>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</si>
  <si>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</si>
  <si>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</si>
  <si>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</si>
  <si>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</si>
  <si>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</si>
  <si>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</si>
  <si>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</si>
  <si>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</si>
  <si>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</si>
  <si>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</si>
  <si>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</si>
  <si>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</si>
  <si>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</si>
  <si>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</si>
  <si>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</si>
  <si>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</si>
  <si>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</si>
  <si>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</si>
  <si>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</si>
  <si>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</si>
  <si>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</si>
  <si>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</si>
  <si>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</si>
  <si>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</si>
  <si>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</si>
  <si>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</si>
  <si>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</si>
  <si>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</si>
  <si>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</si>
  <si>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</si>
  <si>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</si>
  <si>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</si>
  <si>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</si>
  <si>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</si>
  <si>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</si>
  <si>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</si>
  <si>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</si>
  <si>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</si>
  <si>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</si>
  <si>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</si>
  <si>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</si>
  <si>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</si>
  <si>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</si>
  <si>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</si>
  <si>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</si>
  <si>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</si>
  <si>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</si>
  <si>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</si>
  <si>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</si>
  <si>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</si>
  <si>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</si>
  <si>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</si>
  <si>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</si>
  <si>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</si>
  <si>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</si>
  <si>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</si>
  <si>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</si>
  <si>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</si>
  <si>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</si>
  <si>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</si>
  <si>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</si>
  <si>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</si>
  <si>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</si>
  <si>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</si>
  <si>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</si>
  <si>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</si>
  <si>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</si>
  <si>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</si>
  <si>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</si>
  <si>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</si>
  <si>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</si>
  <si>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</si>
  <si>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</si>
  <si>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</si>
  <si>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</si>
  <si>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</si>
  <si>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</si>
  <si>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</si>
  <si>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</si>
  <si>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</si>
  <si>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</si>
  <si>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</si>
  <si>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</si>
  <si>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</si>
  <si>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</si>
  <si>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</si>
  <si>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</si>
  <si>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</si>
  <si>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</si>
  <si>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</si>
  <si>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</si>
  <si>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</si>
  <si>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</si>
  <si>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</si>
  <si>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</si>
  <si>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</si>
  <si>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</si>
  <si>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</si>
  <si>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</si>
  <si>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</si>
  <si>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</si>
  <si>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</si>
  <si>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</si>
  <si>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</si>
  <si>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</si>
  <si>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</si>
  <si>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</si>
  <si>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</si>
  <si>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</si>
  <si>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</si>
  <si>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</si>
  <si>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</si>
  <si>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</si>
  <si>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</si>
  <si>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</si>
  <si>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</si>
  <si>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</si>
  <si>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</si>
  <si>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</si>
  <si>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</si>
  <si>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</si>
  <si>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</si>
  <si>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</si>
  <si>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</si>
  <si>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</si>
  <si>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</si>
  <si>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</si>
  <si>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</si>
  <si>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</si>
  <si>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</si>
  <si>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</si>
  <si>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</si>
  <si>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</si>
  <si>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</si>
  <si>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</si>
  <si>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</si>
  <si>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</si>
  <si>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</si>
  <si>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</si>
  <si>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</si>
  <si>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</si>
  <si>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</si>
  <si>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</si>
  <si>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</si>
  <si>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</si>
  <si>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</si>
  <si>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</si>
  <si>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</si>
  <si>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</si>
  <si>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</si>
  <si>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</si>
  <si>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</si>
  <si>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</si>
  <si>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</si>
  <si>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</si>
  <si>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</si>
  <si>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</si>
  <si>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</si>
  <si>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</si>
  <si>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</si>
  <si>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</si>
  <si>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</si>
  <si>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</si>
  <si>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</si>
  <si>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</si>
  <si>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</si>
  <si>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</si>
  <si>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</si>
  <si>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</si>
  <si>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</si>
  <si>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</si>
  <si>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</si>
  <si>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</si>
  <si>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</si>
  <si>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</si>
  <si>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</si>
  <si>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</si>
  <si>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</si>
  <si>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</si>
  <si>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</si>
  <si>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</si>
  <si>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</si>
  <si>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</si>
  <si>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</si>
  <si>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</si>
  <si>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</si>
  <si>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</si>
  <si>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</si>
  <si>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</si>
  <si>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</si>
  <si>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</si>
  <si>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</si>
  <si>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</si>
  <si>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</si>
  <si>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</si>
  <si>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</si>
  <si>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</si>
  <si>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</si>
  <si>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</si>
  <si>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</si>
  <si>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</si>
  <si>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</si>
  <si>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</si>
  <si>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</si>
  <si>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</si>
  <si>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</si>
  <si>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</si>
  <si>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</si>
  <si>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</si>
  <si>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</si>
  <si>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</si>
  <si>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</si>
  <si>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</si>
  <si>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</si>
  <si>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</si>
  <si>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</si>
  <si>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</si>
  <si>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</si>
  <si>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</si>
  <si>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</si>
  <si>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</si>
  <si>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</si>
  <si>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</si>
  <si>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</si>
  <si>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</si>
  <si>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</si>
  <si>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</si>
  <si>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</si>
  <si>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</si>
  <si>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</si>
  <si>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</si>
  <si>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</si>
  <si>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</si>
  <si>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</si>
  <si>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</si>
  <si>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</si>
  <si>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</si>
  <si>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</si>
  <si>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</si>
  <si>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</si>
  <si>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</si>
  <si>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</si>
  <si>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</si>
  <si>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</si>
  <si>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</si>
  <si>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</si>
  <si>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</si>
  <si>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</si>
  <si>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</si>
  <si>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</si>
  <si>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</si>
  <si>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</si>
  <si>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</si>
  <si>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</si>
  <si>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</si>
  <si>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</si>
  <si>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</si>
  <si>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</si>
  <si>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</si>
  <si>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</si>
  <si>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</si>
  <si>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</si>
  <si>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</si>
  <si>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</si>
  <si>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</si>
  <si>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</si>
  <si>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</si>
  <si>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</si>
  <si>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</si>
  <si>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</si>
  <si>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</si>
  <si>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</si>
  <si>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</si>
  <si>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</si>
  <si>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</si>
  <si>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</si>
  <si>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</si>
  <si>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</si>
  <si>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</si>
  <si>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</si>
  <si>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</si>
  <si>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</si>
  <si>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</si>
  <si>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</si>
  <si>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</si>
  <si>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</si>
  <si>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</si>
  <si>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</si>
  <si>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</si>
  <si>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</si>
  <si>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</si>
  <si>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</si>
  <si>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</si>
  <si>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</si>
  <si>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</si>
  <si>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</si>
  <si>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</si>
  <si>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</si>
  <si>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</si>
  <si>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</si>
  <si>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</si>
  <si>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</si>
  <si>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</si>
  <si>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</si>
  <si>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</si>
  <si>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</si>
  <si>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</si>
  <si>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</si>
  <si>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</si>
  <si>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</si>
  <si>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</si>
  <si>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</si>
  <si>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</si>
  <si>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</si>
  <si>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</si>
  <si>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</si>
  <si>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</si>
  <si>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</si>
  <si>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</si>
  <si>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</si>
  <si>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</si>
  <si>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</si>
  <si>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</si>
  <si>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</si>
  <si>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</si>
  <si>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</si>
  <si>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</si>
  <si>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</si>
  <si>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</si>
  <si>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</si>
  <si>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</si>
  <si>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</si>
  <si>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</si>
  <si>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</si>
  <si>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</si>
  <si>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</si>
  <si>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</si>
  <si>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</si>
  <si>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</si>
  <si>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</si>
  <si>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</si>
  <si>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</si>
  <si>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</si>
  <si>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</si>
  <si>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</si>
  <si>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</si>
  <si>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</si>
  <si>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</si>
  <si>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</si>
  <si>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</si>
  <si>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</si>
  <si>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</si>
  <si>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</si>
  <si>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</si>
  <si>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</si>
  <si>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</si>
  <si>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</si>
  <si>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</si>
  <si>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</si>
  <si>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</si>
  <si>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</si>
  <si>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</si>
  <si>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</si>
  <si>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</si>
  <si>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</si>
  <si>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</si>
  <si>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</si>
  <si>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</si>
  <si>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</si>
  <si>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</si>
  <si>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</si>
  <si>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</si>
  <si>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</si>
  <si>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</si>
  <si>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</si>
  <si>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</si>
  <si>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</si>
  <si>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</si>
  <si>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</si>
  <si>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</si>
  <si>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</si>
  <si>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</si>
  <si>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</si>
  <si>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</si>
  <si>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</si>
  <si>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</si>
  <si>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</si>
  <si>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</si>
  <si>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</si>
  <si>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</si>
  <si>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</si>
  <si>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</si>
  <si>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</si>
  <si>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</si>
  <si>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</si>
  <si>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</si>
  <si>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</si>
  <si>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</si>
  <si>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</si>
  <si>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</si>
  <si>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</si>
  <si>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</si>
  <si>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</si>
  <si>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</si>
  <si>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</si>
  <si>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</si>
  <si>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</si>
  <si>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</si>
  <si>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</si>
  <si>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</si>
  <si>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</si>
  <si>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</si>
  <si>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</si>
  <si>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</si>
  <si>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</si>
  <si>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</si>
  <si>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</si>
  <si>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</si>
  <si>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</si>
  <si>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</si>
  <si>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</si>
  <si>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</si>
  <si>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</si>
  <si>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</si>
  <si>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</si>
  <si>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</si>
  <si>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</si>
  <si>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</si>
  <si>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</si>
  <si>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</si>
  <si>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</si>
  <si>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</si>
  <si>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</si>
  <si>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</si>
  <si>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</si>
  <si>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</si>
  <si>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</si>
  <si>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</si>
  <si>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</si>
  <si>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</si>
  <si>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</si>
  <si>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</si>
  <si>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</si>
  <si>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</si>
  <si>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</si>
  <si>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</si>
  <si>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</si>
  <si>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</si>
  <si>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</si>
  <si>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</si>
  <si>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</si>
  <si>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</si>
  <si>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</si>
  <si>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</si>
  <si>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</si>
  <si>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</si>
  <si>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</si>
  <si>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</si>
  <si>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</si>
  <si>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</si>
  <si>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</si>
  <si>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</si>
  <si>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</si>
  <si>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</si>
  <si>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</si>
  <si>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</si>
  <si>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</si>
  <si>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</si>
  <si>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</si>
  <si>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</si>
  <si>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</si>
  <si>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</si>
  <si>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</si>
  <si>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</si>
  <si>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</si>
  <si>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</si>
  <si>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</si>
  <si>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</si>
  <si>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</si>
  <si>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</si>
  <si>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</si>
  <si>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</si>
  <si>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</si>
  <si>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</si>
  <si>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</si>
  <si>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</si>
  <si>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</si>
  <si>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</si>
  <si>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</si>
  <si>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</si>
  <si>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</si>
  <si>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</si>
  <si>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</si>
  <si>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</si>
  <si>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</si>
  <si>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</si>
  <si>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</si>
  <si>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</si>
  <si>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</si>
  <si>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</si>
  <si>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</si>
  <si>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</si>
  <si>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</si>
  <si>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</si>
  <si>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</si>
  <si>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</si>
  <si>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</si>
  <si>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</si>
  <si>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</si>
  <si>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</si>
  <si>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</si>
  <si>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</si>
  <si>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</si>
  <si>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</si>
  <si>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</si>
  <si>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</si>
  <si>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</si>
  <si>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</si>
  <si>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</si>
  <si>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</si>
  <si>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</si>
  <si>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</si>
  <si>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</si>
  <si>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</si>
  <si>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</si>
  <si>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</si>
  <si>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</si>
  <si>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</si>
  <si>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</si>
  <si>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</si>
  <si>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</si>
  <si>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</si>
  <si>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</si>
  <si>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</si>
  <si>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</si>
  <si>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</si>
  <si>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</si>
  <si>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</si>
  <si>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</si>
  <si>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</si>
  <si>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</si>
  <si>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</si>
  <si>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</si>
  <si>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</si>
  <si>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</si>
  <si>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</si>
  <si>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</si>
  <si>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</si>
  <si>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</si>
  <si>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</si>
  <si>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</si>
  <si>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</si>
  <si>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</si>
  <si>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</si>
  <si>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</si>
  <si>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</si>
  <si>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</si>
  <si>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</si>
  <si>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</si>
  <si>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</si>
  <si>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</si>
  <si>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</si>
  <si>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</si>
  <si>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</si>
  <si>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</si>
  <si>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</si>
  <si>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</si>
  <si>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</si>
  <si>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</si>
  <si>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</si>
  <si>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</si>
  <si>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</si>
  <si>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</si>
  <si>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</si>
  <si>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</si>
  <si>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</si>
  <si>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</si>
  <si>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</si>
  <si>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</si>
  <si>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</si>
  <si>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</si>
  <si>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</si>
  <si>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</si>
  <si>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</si>
  <si>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</si>
  <si>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</si>
  <si>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</si>
  <si>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</si>
  <si>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</si>
  <si>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</si>
  <si>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</si>
  <si>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</si>
  <si>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</si>
  <si>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</si>
  <si>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</si>
  <si>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</si>
  <si>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</si>
  <si>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</si>
  <si>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</si>
  <si>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</si>
  <si>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</si>
  <si>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</si>
  <si>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</si>
  <si>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</si>
  <si>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</si>
  <si>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</si>
  <si>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</si>
  <si>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</si>
  <si>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</si>
  <si>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</si>
  <si>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</si>
  <si>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</si>
  <si>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</si>
  <si>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</si>
  <si>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</si>
  <si>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</si>
  <si>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</si>
  <si>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</si>
  <si>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</si>
  <si>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</si>
  <si>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</si>
  <si>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</si>
  <si>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</si>
  <si>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</si>
  <si>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</si>
  <si>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</si>
  <si>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</si>
  <si>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</si>
  <si>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</si>
  <si>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</si>
  <si>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</si>
  <si>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</si>
  <si>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</si>
  <si>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</si>
  <si>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</si>
  <si>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</si>
  <si>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</si>
  <si>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</si>
  <si>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</si>
  <si>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</si>
  <si>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</si>
  <si>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</si>
  <si>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</si>
  <si>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</si>
  <si>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</si>
  <si>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</si>
  <si>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</si>
  <si>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</si>
  <si>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</si>
  <si>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</si>
  <si>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</si>
  <si>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</si>
  <si>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</si>
  <si>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</si>
  <si>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</si>
  <si>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</si>
  <si>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</si>
  <si>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</si>
  <si>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</si>
  <si>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</si>
  <si>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</si>
  <si>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</si>
  <si>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</si>
  <si>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</si>
  <si>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</si>
  <si>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</si>
  <si>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</si>
  <si>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</si>
  <si>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</si>
  <si>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</si>
  <si>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</si>
  <si>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</si>
  <si>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</si>
  <si>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</si>
  <si>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</si>
  <si>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</si>
  <si>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</si>
  <si>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</si>
  <si>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</si>
  <si>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</si>
  <si>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</si>
  <si>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</si>
  <si>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</si>
  <si>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</si>
  <si>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</si>
  <si>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</si>
  <si>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</si>
  <si>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</si>
  <si>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</si>
  <si>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</si>
  <si>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</si>
  <si>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</si>
  <si>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</si>
  <si>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</si>
  <si>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</si>
  <si>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</si>
  <si>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</si>
  <si>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</si>
  <si>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</si>
  <si>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</si>
  <si>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</si>
  <si>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</si>
  <si>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</si>
  <si>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</si>
  <si>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</si>
  <si>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</si>
  <si>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</si>
  <si>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</si>
  <si>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</si>
  <si>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</si>
  <si>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</si>
  <si>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</si>
  <si>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</si>
  <si>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</si>
  <si>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</si>
  <si>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</si>
  <si>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</si>
  <si>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</si>
  <si>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</si>
  <si>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</si>
  <si>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</si>
  <si>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</si>
  <si>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</si>
  <si>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</si>
  <si>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</si>
  <si>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</si>
  <si>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</si>
  <si>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</si>
  <si>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</si>
  <si>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</si>
  <si>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</si>
  <si>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</si>
  <si>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</si>
  <si>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</si>
  <si>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</si>
  <si>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</si>
  <si>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</si>
  <si>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</si>
  <si>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</si>
  <si>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</si>
  <si>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</si>
  <si>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</si>
  <si>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</si>
  <si>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</si>
  <si>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</si>
  <si>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</si>
  <si>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</si>
  <si>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</si>
  <si>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</si>
  <si>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</si>
  <si>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</si>
  <si>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</si>
  <si>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</si>
  <si>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</si>
  <si>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</si>
  <si>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</si>
  <si>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</si>
  <si>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</si>
  <si>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</si>
  <si>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</si>
  <si>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</si>
  <si>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</si>
  <si>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</si>
  <si>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</si>
  <si>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</si>
  <si>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</si>
  <si>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</si>
  <si>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</si>
  <si>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</si>
  <si>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</si>
  <si>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</si>
  <si>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</si>
  <si>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</si>
  <si>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</si>
  <si>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</si>
  <si>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</si>
  <si>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</si>
  <si>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</si>
  <si>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</si>
  <si>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</si>
  <si>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</si>
  <si>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</si>
  <si>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</si>
  <si>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</si>
  <si>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</si>
  <si>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</si>
  <si>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</si>
  <si>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</si>
  <si>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</si>
  <si>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</si>
  <si>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</si>
  <si>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</si>
  <si>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</si>
  <si>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</si>
  <si>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</si>
  <si>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</si>
  <si>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</si>
  <si>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</si>
  <si>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</si>
  <si>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</si>
  <si>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</si>
  <si>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</si>
  <si>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</si>
  <si>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</si>
  <si>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</si>
  <si>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</si>
  <si>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</si>
  <si>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</si>
  <si>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</si>
  <si>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</si>
  <si>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</si>
  <si>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</si>
  <si>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</si>
  <si>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</si>
  <si>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</si>
  <si>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</si>
  <si>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</si>
  <si>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</si>
  <si>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</si>
  <si>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</si>
  <si>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</si>
  <si>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</si>
  <si>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</si>
  <si>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</si>
  <si>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</si>
  <si>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</si>
  <si>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</si>
  <si>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</si>
  <si>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</si>
  <si>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</si>
  <si>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</si>
  <si>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</si>
  <si>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</si>
  <si>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</si>
  <si>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</si>
  <si>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</si>
  <si>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</si>
  <si>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</si>
  <si>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</si>
  <si>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</si>
  <si>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</si>
  <si>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</si>
  <si>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</si>
  <si>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</si>
  <si>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</si>
  <si>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</si>
  <si>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</si>
  <si>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</si>
  <si>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</si>
  <si>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</si>
  <si>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</si>
  <si>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</si>
  <si>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</si>
  <si>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</si>
  <si>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</si>
  <si>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</si>
  <si>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</si>
  <si>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</si>
  <si>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</si>
  <si>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</si>
  <si>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</si>
  <si>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</si>
  <si>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</si>
  <si>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</si>
  <si>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</si>
  <si>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</si>
  <si>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</si>
  <si>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</si>
  <si>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</si>
  <si>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</si>
  <si>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</si>
  <si>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</si>
  <si>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</si>
  <si>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</si>
  <si>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</si>
  <si>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</si>
  <si>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</si>
  <si>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</si>
  <si>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</si>
  <si>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</si>
  <si>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</si>
  <si>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</si>
  <si>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</si>
  <si>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</si>
  <si>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</si>
  <si>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</si>
  <si>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</si>
  <si>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</si>
  <si>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</si>
  <si>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</si>
  <si>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</si>
  <si>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</si>
  <si>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</si>
  <si>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</si>
  <si>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</si>
  <si>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</si>
  <si>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</si>
  <si>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</si>
  <si>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</si>
  <si>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</si>
  <si>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</si>
  <si>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</si>
  <si>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</si>
  <si>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</si>
  <si>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</si>
  <si>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</si>
  <si>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</si>
  <si>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</si>
  <si>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</si>
  <si>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</si>
  <si>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</si>
  <si>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</si>
  <si>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</si>
  <si>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</si>
  <si>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</si>
  <si>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</si>
  <si>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</si>
  <si>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</si>
  <si>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</si>
  <si>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</si>
  <si>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</si>
  <si>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</si>
  <si>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</si>
  <si>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</si>
  <si>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</si>
  <si>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</si>
  <si>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</si>
  <si>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</si>
  <si>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</si>
  <si>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</si>
  <si>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</si>
  <si>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</si>
  <si>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</si>
  <si>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</si>
  <si>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</si>
  <si>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</si>
  <si>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</si>
  <si>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</si>
  <si>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</si>
  <si>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</si>
  <si>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</si>
  <si>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</si>
  <si>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</si>
  <si>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</si>
  <si>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</si>
  <si>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</si>
  <si>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</si>
  <si>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</si>
  <si>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</si>
  <si>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</si>
  <si>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</si>
  <si>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</si>
  <si>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</si>
  <si>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</si>
  <si>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</si>
  <si>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</si>
  <si>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</si>
  <si>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</si>
  <si>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</si>
  <si>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</si>
  <si>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</si>
  <si>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</si>
  <si>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</si>
  <si>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</si>
  <si>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</si>
  <si>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</si>
  <si>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</si>
  <si>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</si>
  <si>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</si>
  <si>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</si>
  <si>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</si>
  <si>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</si>
  <si>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</si>
  <si>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</si>
  <si>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</si>
  <si>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</si>
  <si>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</si>
  <si>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</si>
  <si>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</si>
  <si>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</si>
  <si>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</si>
  <si>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</si>
  <si>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</si>
  <si>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</si>
  <si>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</si>
  <si>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</si>
  <si>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</si>
  <si>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</si>
  <si>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</si>
  <si>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</si>
  <si>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</si>
  <si>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</si>
  <si>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</si>
  <si>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</si>
  <si>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</si>
  <si>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</si>
  <si>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</si>
  <si>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</si>
  <si>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</si>
  <si>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</si>
  <si>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</si>
  <si>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</si>
  <si>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</si>
  <si>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</si>
  <si>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</si>
  <si>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</si>
  <si>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</si>
  <si>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</si>
  <si>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</si>
  <si>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</si>
  <si>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</si>
  <si>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</si>
  <si>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</si>
  <si>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</si>
  <si>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</si>
  <si>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</si>
  <si>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</si>
  <si>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</si>
  <si>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</si>
  <si>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</si>
  <si>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</si>
  <si>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</si>
  <si>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</si>
  <si>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</si>
  <si>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</si>
  <si>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</si>
  <si>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</si>
  <si>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</si>
  <si>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</si>
  <si>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</si>
  <si>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</si>
  <si>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</si>
  <si>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</si>
  <si>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</si>
  <si>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</si>
  <si>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</si>
  <si>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</si>
  <si>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</si>
  <si>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</si>
  <si>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</si>
  <si>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</si>
  <si>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</si>
  <si>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</si>
  <si>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</si>
  <si>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</si>
  <si>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</si>
  <si>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</si>
  <si>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</si>
  <si>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</si>
  <si>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</si>
  <si>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</si>
  <si>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</si>
  <si>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</si>
  <si>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</si>
  <si>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</si>
  <si>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</si>
  <si>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</si>
  <si>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</si>
  <si>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</si>
  <si>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</si>
  <si>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</si>
  <si>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</si>
  <si>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</si>
  <si>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</si>
  <si>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</si>
  <si>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</si>
  <si>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</si>
  <si>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</si>
  <si>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</si>
  <si>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</si>
  <si>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</si>
  <si>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</si>
  <si>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</si>
  <si>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</si>
  <si>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</si>
  <si>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</si>
  <si>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</si>
  <si>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</si>
  <si>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</si>
  <si>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</si>
  <si>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</si>
  <si>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</si>
  <si>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</si>
  <si>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</si>
  <si>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</si>
  <si>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</si>
  <si>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</si>
  <si>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</si>
  <si>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</si>
  <si>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</si>
  <si>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</si>
  <si>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</si>
  <si>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</si>
  <si>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</si>
  <si>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</si>
  <si>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</si>
  <si>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</si>
  <si>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</si>
  <si>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</si>
  <si>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</si>
  <si>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</si>
  <si>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</si>
  <si>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</si>
  <si>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</si>
  <si>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</si>
  <si>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</si>
  <si>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</si>
  <si>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</si>
  <si>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</si>
  <si>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</si>
  <si>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</si>
  <si>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</si>
  <si>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</si>
  <si>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</si>
  <si>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</si>
  <si>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</si>
  <si>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</si>
  <si>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</si>
  <si>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</si>
  <si>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</si>
  <si>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</si>
  <si>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</si>
  <si>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</si>
  <si>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</si>
  <si>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</si>
  <si>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</si>
  <si>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</si>
  <si>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</si>
  <si>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</si>
  <si>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</si>
  <si>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</si>
  <si>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</si>
  <si>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</si>
  <si>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</si>
  <si>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</si>
  <si>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</si>
  <si>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</si>
  <si>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</si>
  <si>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</si>
  <si>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</si>
  <si>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</si>
  <si>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</si>
  <si>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</si>
  <si>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</si>
  <si>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</si>
  <si>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</si>
  <si>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</si>
  <si>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</si>
  <si>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</si>
  <si>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</si>
  <si>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</si>
  <si>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</si>
  <si>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</si>
  <si>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</si>
  <si>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</si>
  <si>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</si>
  <si>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</si>
  <si>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</si>
  <si>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</si>
  <si>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</si>
  <si>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</si>
  <si>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</si>
  <si>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</si>
  <si>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</si>
  <si>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</si>
  <si>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</si>
  <si>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</si>
  <si>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</si>
  <si>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</si>
  <si>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</si>
  <si>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</si>
  <si>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</si>
  <si>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</si>
  <si>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</si>
  <si>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</si>
  <si>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</si>
  <si>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</si>
  <si>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</si>
  <si>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</si>
  <si>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</si>
  <si>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</si>
  <si>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</si>
  <si>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</si>
  <si>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</si>
  <si>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</si>
  <si>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</si>
  <si>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</si>
  <si>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</si>
  <si>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</si>
  <si>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</si>
  <si>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</si>
  <si>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</si>
  <si>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</si>
  <si>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</si>
  <si>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</si>
  <si>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</si>
  <si>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</si>
  <si>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</si>
  <si>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</si>
  <si>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</si>
  <si>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</si>
  <si>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</si>
  <si>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</si>
  <si>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</si>
  <si>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</si>
  <si>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</si>
  <si>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</si>
  <si>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</si>
  <si>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</si>
  <si>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</si>
  <si>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</si>
  <si>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</si>
  <si>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</si>
  <si>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</si>
  <si>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</si>
  <si>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</si>
  <si>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</si>
  <si>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</si>
  <si>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</si>
  <si>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</si>
  <si>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</si>
  <si>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</si>
  <si>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</si>
  <si>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</si>
  <si>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</si>
  <si>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</si>
  <si>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</si>
  <si>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</si>
  <si>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</si>
  <si>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</si>
  <si>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</si>
  <si>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</si>
  <si>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</si>
  <si>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</si>
  <si>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</si>
  <si>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</si>
  <si>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</si>
  <si>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</si>
  <si>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</si>
  <si>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</si>
  <si>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</si>
  <si>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</si>
  <si>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</si>
  <si>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</si>
  <si>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</si>
  <si>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</si>
  <si>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</si>
  <si>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</si>
  <si>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</si>
  <si>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</si>
  <si>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</si>
  <si>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</si>
  <si>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</si>
  <si>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</si>
  <si>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</si>
  <si>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</si>
  <si>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</si>
  <si>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</si>
  <si>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</si>
  <si>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</si>
  <si>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</si>
  <si>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</si>
  <si>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</si>
  <si>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</si>
  <si>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</si>
  <si>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</si>
  <si>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</si>
  <si>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</si>
  <si>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</si>
  <si>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</si>
  <si>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</si>
  <si>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</si>
  <si>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</si>
  <si>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</si>
  <si>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</si>
  <si>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</si>
  <si>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</si>
  <si>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</si>
  <si>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</si>
  <si>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</si>
  <si>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</si>
  <si>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</si>
  <si>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</si>
  <si>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</si>
  <si>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</si>
  <si>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</si>
  <si>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</si>
  <si>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</si>
  <si>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</si>
  <si>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</si>
  <si>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</si>
  <si>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</si>
  <si>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</si>
  <si>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</si>
  <si>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</si>
  <si>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</si>
  <si>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</si>
  <si>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</si>
  <si>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</si>
  <si>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</si>
  <si>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</si>
  <si>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</si>
  <si>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</si>
  <si>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</si>
  <si>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</si>
  <si>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</si>
  <si>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</si>
  <si>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</si>
  <si>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</si>
  <si>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</si>
  <si>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</si>
  <si>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</si>
  <si>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</si>
  <si>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</si>
  <si>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</si>
  <si>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</si>
  <si>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</si>
  <si>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</si>
  <si>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</si>
  <si>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</si>
  <si>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</si>
  <si>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</si>
  <si>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</si>
  <si>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</si>
  <si>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</si>
  <si>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</si>
  <si>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</si>
  <si>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</si>
  <si>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</si>
  <si>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</si>
  <si>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</si>
  <si>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</si>
  <si>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</si>
  <si>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</si>
  <si>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</si>
  <si>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</si>
  <si>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</si>
  <si>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</si>
  <si>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</si>
  <si>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</si>
  <si>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</si>
  <si>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</si>
  <si>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</si>
  <si>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</si>
  <si>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</si>
  <si>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</si>
  <si>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</si>
  <si>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</si>
  <si>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</si>
  <si>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</si>
  <si>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</si>
  <si>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</si>
  <si>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</si>
  <si>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</si>
  <si>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</si>
  <si>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</si>
  <si>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</si>
  <si>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</si>
  <si>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</si>
  <si>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</si>
  <si>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</si>
  <si>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</si>
  <si>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</si>
  <si>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</si>
  <si>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</si>
  <si>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</si>
  <si>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</si>
  <si>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</si>
  <si>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</si>
  <si>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</si>
  <si>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</si>
  <si>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</si>
  <si>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</si>
  <si>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</si>
  <si>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</si>
  <si>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</si>
  <si>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</si>
  <si>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</si>
  <si>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</si>
  <si>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</si>
  <si>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</si>
  <si>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</si>
  <si>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</si>
  <si>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</si>
  <si>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</si>
  <si>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</si>
  <si>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</si>
  <si>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</si>
  <si>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</si>
  <si>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</si>
  <si>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</si>
  <si>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</si>
  <si>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</si>
  <si>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</si>
  <si>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</si>
  <si>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</si>
  <si>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</si>
  <si>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</si>
  <si>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</si>
  <si>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</si>
  <si>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</si>
  <si>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</si>
  <si>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</si>
  <si>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</si>
  <si>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</si>
  <si>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</si>
  <si>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</si>
  <si>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</si>
  <si>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</si>
  <si>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</si>
  <si>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</si>
  <si>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</si>
  <si>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</si>
  <si>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</si>
  <si>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</si>
  <si>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</si>
  <si>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</si>
  <si>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</si>
  <si>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</si>
  <si>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</si>
  <si>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</si>
  <si>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</si>
  <si>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</si>
  <si>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</si>
  <si>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</si>
  <si>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</si>
  <si>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</si>
  <si>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</si>
  <si>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</si>
  <si>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</si>
  <si>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</si>
  <si>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</si>
  <si>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</si>
  <si>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</si>
  <si>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</si>
  <si>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</si>
  <si>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</si>
  <si>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</si>
  <si>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</si>
  <si>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</si>
  <si>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</si>
  <si>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</si>
  <si>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</si>
  <si>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</si>
  <si>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</si>
  <si>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</si>
  <si>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</si>
  <si>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</si>
  <si>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</si>
  <si>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</si>
  <si>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</si>
  <si>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</si>
  <si>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</si>
  <si>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</si>
  <si>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</si>
  <si>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</si>
  <si>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</si>
  <si>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</si>
  <si>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</si>
  <si>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</si>
  <si>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</si>
  <si>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</si>
  <si>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</si>
  <si>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</si>
  <si>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</si>
  <si>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</si>
  <si>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</si>
  <si>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</si>
  <si>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</si>
  <si>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</si>
  <si>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</si>
  <si>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</si>
  <si>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</si>
  <si>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</si>
  <si>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</si>
  <si>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</si>
  <si>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</si>
  <si>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</si>
  <si>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</si>
  <si>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</si>
  <si>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</si>
  <si>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</si>
  <si>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</si>
  <si>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</si>
  <si>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</si>
  <si>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</si>
  <si>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</si>
  <si>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</si>
  <si>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</si>
  <si>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</si>
  <si>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</si>
  <si>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</si>
  <si>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</si>
  <si>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</si>
  <si>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</si>
  <si>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</si>
  <si>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</si>
  <si>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</si>
  <si>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</si>
  <si>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</si>
  <si>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</si>
  <si>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</si>
  <si>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</si>
  <si>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</si>
  <si>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</si>
  <si>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</si>
  <si>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</si>
  <si>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</si>
  <si>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</si>
  <si>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</si>
  <si>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</si>
  <si>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</si>
  <si>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</si>
  <si>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</si>
  <si>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</si>
  <si>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</si>
  <si>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</si>
  <si>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</si>
  <si>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</si>
  <si>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</si>
  <si>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</si>
  <si>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</si>
  <si>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</si>
  <si>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</si>
  <si>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</si>
  <si>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</si>
  <si>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</si>
  <si>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</si>
  <si>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</si>
  <si>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</si>
  <si>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</si>
  <si>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</si>
  <si>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</si>
  <si>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</si>
  <si>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</si>
  <si>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</si>
  <si>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</si>
  <si>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</si>
  <si>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</si>
  <si>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</si>
  <si>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</si>
  <si>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</si>
  <si>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</si>
  <si>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</si>
  <si>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</si>
  <si>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</si>
  <si>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</si>
  <si>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</si>
  <si>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</si>
  <si>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</si>
  <si>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</si>
  <si>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</si>
  <si>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</si>
  <si>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</si>
  <si>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</si>
  <si>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</si>
  <si>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</si>
  <si>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</si>
  <si>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</si>
  <si>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</si>
  <si>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</si>
  <si>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</si>
  <si>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</si>
  <si>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</si>
  <si>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</si>
  <si>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</si>
  <si>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</si>
  <si>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</si>
  <si>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</si>
  <si>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</si>
  <si>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</si>
  <si>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</si>
  <si>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</si>
  <si>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</si>
  <si>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</si>
  <si>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</si>
  <si>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</si>
  <si>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</si>
  <si>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</si>
  <si>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</si>
  <si>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</si>
  <si>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</si>
  <si>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</si>
  <si>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</si>
  <si>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</si>
  <si>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</si>
  <si>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</si>
  <si>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</si>
  <si>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</si>
  <si>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</si>
  <si>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</si>
  <si>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</si>
  <si>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</si>
  <si>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</si>
  <si>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</si>
  <si>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</si>
  <si>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</si>
  <si>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</si>
  <si>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</si>
  <si>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</si>
  <si>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</si>
  <si>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</si>
  <si>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</si>
  <si>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</si>
  <si>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</si>
  <si>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</si>
  <si>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</si>
  <si>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</si>
  <si>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</si>
  <si>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</si>
  <si>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</si>
  <si>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</si>
  <si>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</si>
  <si>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</si>
  <si>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</si>
  <si>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</si>
  <si>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</si>
  <si>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</si>
  <si>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</si>
  <si>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</si>
  <si>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</si>
  <si>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</si>
  <si>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</si>
  <si>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</si>
  <si>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</si>
  <si>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</si>
  <si>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</si>
  <si>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</si>
  <si>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</si>
  <si>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</si>
  <si>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</si>
  <si>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</si>
  <si>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</si>
  <si>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</si>
  <si>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</si>
  <si>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</si>
  <si>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</si>
  <si>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</si>
  <si>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</si>
  <si>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</si>
  <si>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</si>
  <si>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</si>
  <si>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</si>
  <si>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</si>
  <si>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</si>
  <si>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</si>
  <si>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</si>
  <si>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</si>
  <si>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</si>
  <si>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</si>
  <si>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</si>
  <si>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</si>
  <si>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</si>
  <si>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</si>
  <si>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</si>
  <si>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</si>
  <si>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</si>
  <si>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</si>
  <si>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</si>
  <si>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</si>
  <si>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</si>
  <si>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</si>
  <si>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</si>
  <si>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</si>
  <si>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</si>
  <si>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</si>
  <si>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</si>
  <si>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</si>
  <si>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</si>
  <si>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</si>
  <si>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</si>
  <si>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</si>
  <si>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</si>
  <si>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</si>
  <si>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</si>
  <si>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</si>
  <si>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</si>
  <si>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</si>
  <si>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</si>
  <si>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</si>
  <si>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</si>
  <si>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</si>
  <si>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</si>
  <si>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</si>
  <si>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</si>
  <si>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</si>
  <si>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</si>
  <si>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</si>
  <si>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</si>
  <si>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</si>
  <si>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</si>
  <si>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</si>
  <si>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</si>
  <si>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</si>
  <si>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</si>
  <si>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</si>
  <si>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</si>
  <si>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</si>
  <si>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</si>
  <si>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</si>
  <si>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</si>
  <si>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</si>
  <si>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</si>
  <si>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</si>
  <si>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</si>
  <si>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</si>
  <si>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</si>
  <si>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</si>
  <si>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</si>
  <si>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</si>
  <si>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</si>
  <si>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</si>
  <si>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</si>
  <si>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</si>
  <si>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</si>
  <si>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</si>
  <si>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</si>
  <si>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</si>
  <si>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</si>
  <si>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</si>
  <si>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</si>
  <si>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</si>
  <si>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</si>
  <si>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</si>
  <si>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</si>
  <si>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</si>
  <si>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</si>
  <si>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</si>
  <si>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</si>
  <si>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</si>
  <si>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</si>
  <si>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</si>
  <si>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</si>
  <si>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</si>
  <si>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</si>
  <si>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</si>
  <si>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</si>
  <si>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</si>
  <si>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</si>
  <si>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</si>
  <si>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</si>
  <si>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</si>
  <si>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</si>
  <si>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</si>
  <si>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</si>
  <si>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</si>
  <si>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</si>
  <si>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</si>
  <si>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</si>
  <si>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</si>
  <si>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</si>
  <si>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</si>
  <si>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</si>
  <si>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</si>
  <si>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</si>
  <si>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</si>
  <si>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</si>
  <si>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</si>
  <si>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</si>
  <si>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</si>
  <si>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</si>
  <si>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</si>
  <si>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</si>
  <si>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</si>
  <si>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</si>
  <si>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</si>
  <si>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</si>
  <si>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</si>
  <si>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</si>
  <si>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</si>
  <si>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</si>
  <si>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</si>
  <si>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</si>
  <si>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</si>
  <si>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</si>
  <si>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</si>
  <si>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</si>
  <si>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</si>
  <si>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</si>
  <si>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</si>
  <si>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</si>
  <si>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</si>
  <si>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</si>
  <si>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</si>
  <si>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</si>
  <si>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</si>
  <si>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</si>
  <si>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</si>
  <si>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</si>
  <si>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</si>
  <si>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</si>
  <si>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</si>
  <si>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</si>
  <si>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</si>
  <si>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</si>
  <si>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</si>
  <si>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</si>
  <si>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</si>
  <si>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</si>
  <si>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</si>
  <si>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</si>
  <si>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</si>
  <si>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</si>
  <si>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</si>
  <si>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</si>
  <si>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</si>
  <si>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</si>
  <si>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</si>
  <si>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</si>
  <si>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</si>
  <si>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</si>
  <si>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</si>
  <si>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</si>
  <si>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</si>
  <si>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</si>
  <si>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</si>
  <si>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</si>
  <si>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</si>
  <si>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</si>
  <si>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</si>
  <si>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</si>
  <si>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</si>
  <si>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</si>
  <si>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</si>
  <si>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</si>
  <si>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</si>
  <si>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</si>
  <si>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</si>
  <si>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</si>
  <si>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</si>
  <si>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</si>
  <si>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</si>
  <si>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</si>
  <si>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</si>
  <si>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</si>
  <si>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</si>
  <si>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</si>
  <si>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</si>
  <si>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</si>
  <si>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</si>
  <si>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</si>
  <si>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</si>
  <si>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</si>
  <si>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</si>
  <si>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</si>
  <si>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</si>
  <si>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</si>
  <si>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</si>
  <si>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</si>
  <si>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</si>
  <si>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</si>
  <si>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</si>
  <si>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</si>
  <si>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</si>
  <si>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</si>
  <si>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</si>
  <si>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</si>
  <si>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</si>
  <si>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</si>
  <si>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</si>
  <si>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</si>
  <si>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</si>
  <si>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</si>
  <si>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</si>
  <si>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</si>
  <si>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</si>
  <si>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</si>
  <si>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</si>
  <si>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</si>
  <si>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</si>
  <si>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</si>
  <si>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</si>
  <si>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</si>
  <si>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</si>
  <si>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</si>
  <si>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</si>
  <si>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</si>
  <si>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</si>
  <si>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</si>
  <si>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</si>
  <si>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</si>
  <si>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</si>
  <si>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</si>
  <si>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</si>
  <si>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</si>
  <si>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</si>
  <si>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</si>
  <si>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</si>
  <si>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</si>
  <si>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</si>
  <si>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</si>
  <si>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</si>
  <si>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</si>
  <si>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</si>
  <si>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</si>
  <si>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</si>
  <si>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</si>
  <si>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</si>
  <si>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</si>
  <si>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</si>
  <si>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</si>
  <si>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</si>
  <si>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</si>
  <si>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</si>
  <si>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</si>
  <si>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</si>
  <si>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</si>
  <si>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</si>
  <si>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</si>
  <si>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</si>
  <si>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</si>
  <si>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</si>
  <si>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</si>
  <si>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</si>
  <si>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</si>
  <si>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</si>
  <si>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</si>
  <si>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</si>
  <si>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</si>
  <si>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</si>
  <si>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</si>
  <si>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</si>
  <si>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</si>
  <si>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</si>
  <si>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</si>
  <si>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</si>
  <si>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</si>
  <si>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</si>
  <si>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</si>
  <si>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</si>
  <si>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</si>
  <si>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</si>
  <si>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</si>
  <si>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</si>
  <si>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</si>
  <si>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</si>
  <si>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</si>
  <si>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</si>
  <si>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</si>
  <si>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</si>
  <si>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</si>
  <si>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</si>
  <si>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</si>
  <si>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</si>
  <si>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</si>
  <si>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</si>
  <si>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</si>
  <si>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</si>
  <si>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</si>
  <si>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</si>
  <si>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</si>
  <si>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</si>
  <si>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</si>
  <si>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</si>
  <si>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</si>
  <si>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</si>
  <si>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</si>
  <si>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</si>
  <si>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</si>
  <si>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</si>
  <si>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</si>
  <si>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</si>
  <si>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</si>
  <si>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</si>
  <si>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</si>
  <si>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</si>
  <si>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</si>
  <si>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</si>
  <si>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</si>
  <si>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</si>
  <si>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</si>
  <si>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</si>
  <si>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</si>
  <si>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</si>
  <si>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</si>
  <si>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</si>
  <si>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</si>
  <si>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</si>
  <si>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</si>
  <si>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</si>
  <si>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</si>
  <si>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</si>
  <si>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</si>
  <si>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</si>
  <si>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</si>
  <si>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</si>
  <si>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</si>
  <si>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</si>
  <si>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</si>
  <si>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</si>
  <si>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</si>
  <si>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</si>
  <si>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</si>
  <si>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</si>
  <si>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</si>
  <si>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</si>
  <si>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</si>
  <si>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</si>
  <si>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</si>
  <si>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</si>
  <si>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</si>
  <si>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</si>
  <si>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</si>
  <si>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</si>
  <si>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</si>
  <si>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</si>
  <si>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</si>
  <si>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</si>
  <si>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</si>
  <si>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</si>
  <si>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</si>
  <si>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</si>
  <si>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</si>
  <si>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</si>
  <si>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</si>
  <si>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</si>
  <si>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</si>
  <si>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</si>
  <si>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</si>
  <si>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</si>
  <si>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</si>
  <si>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</si>
  <si>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</si>
  <si>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</si>
  <si>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</si>
  <si>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</si>
  <si>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</si>
  <si>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</si>
  <si>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</si>
  <si>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</si>
  <si>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</si>
  <si>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</si>
  <si>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</si>
  <si>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</si>
  <si>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</si>
  <si>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</si>
  <si>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</si>
  <si>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</si>
  <si>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</si>
  <si>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</si>
  <si>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</si>
  <si>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</si>
  <si>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</si>
  <si>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</si>
  <si>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</si>
  <si>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</si>
  <si>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</si>
  <si>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</si>
  <si>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</si>
  <si>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</si>
  <si>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</si>
  <si>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</si>
  <si>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</si>
  <si>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</si>
  <si>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</si>
  <si>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</si>
  <si>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</si>
  <si>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</si>
  <si>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</si>
  <si>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</si>
  <si>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</si>
  <si>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</si>
  <si>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</si>
  <si>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</si>
  <si>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</si>
  <si>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</si>
  <si>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</si>
  <si>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</si>
  <si>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</si>
  <si>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</si>
  <si>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</si>
  <si>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</si>
  <si>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</si>
  <si>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</si>
  <si>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</si>
  <si>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</si>
  <si>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</si>
  <si>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</si>
  <si>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</si>
  <si>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</si>
  <si>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</si>
  <si>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</si>
  <si>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</si>
  <si>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</si>
  <si>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</si>
  <si>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</si>
  <si>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</si>
  <si>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</si>
  <si>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</si>
  <si>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</si>
  <si>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</si>
  <si>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</si>
  <si>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</si>
  <si>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</si>
  <si>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</si>
  <si>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</si>
  <si>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</si>
  <si>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</si>
  <si>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</si>
  <si>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</si>
  <si>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</si>
  <si>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</si>
  <si>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</si>
  <si>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</si>
  <si>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</si>
  <si>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</si>
  <si>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</si>
  <si>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</si>
  <si>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</si>
  <si>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</si>
  <si>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</si>
  <si>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</si>
  <si>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</si>
  <si>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</si>
  <si>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</si>
  <si>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</si>
  <si>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</si>
  <si>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</si>
  <si>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</si>
  <si>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</si>
  <si>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</si>
  <si>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</si>
  <si>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</si>
  <si>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</si>
  <si>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</si>
  <si>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</si>
  <si>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</si>
  <si>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</si>
  <si>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</si>
  <si>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</si>
  <si>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</si>
  <si>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</si>
  <si>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</si>
  <si>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</si>
  <si>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</si>
  <si>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</si>
  <si>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</si>
  <si>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</si>
  <si>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</si>
  <si>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</si>
  <si>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</si>
  <si>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</si>
  <si>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</si>
  <si>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</si>
  <si>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</si>
  <si>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</si>
  <si>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</si>
  <si>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</si>
  <si>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</si>
  <si>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</si>
  <si>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</si>
  <si>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</si>
  <si>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</si>
  <si>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</si>
  <si>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</si>
  <si>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</si>
  <si>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</si>
  <si>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</si>
  <si>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</si>
  <si>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</si>
  <si>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</si>
  <si>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</si>
  <si>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</si>
  <si>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</si>
  <si>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</si>
  <si>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</si>
  <si>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</si>
  <si>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</si>
  <si>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</si>
  <si>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</si>
  <si>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</si>
  <si>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</si>
  <si>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</si>
  <si>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</si>
  <si>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</si>
  <si>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</si>
  <si>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</si>
  <si>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</si>
  <si>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</si>
  <si>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</si>
  <si>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</si>
  <si>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</si>
  <si>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</si>
  <si>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</si>
  <si>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</si>
  <si>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</si>
  <si>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</si>
  <si>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</si>
  <si>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</si>
  <si>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</si>
  <si>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</si>
  <si>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</si>
  <si>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</si>
  <si>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</si>
  <si>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</si>
  <si>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</si>
  <si>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</si>
  <si>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</si>
  <si>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</si>
  <si>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</si>
  <si>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</si>
  <si>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</si>
  <si>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</si>
  <si>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</si>
  <si>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</si>
  <si>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</si>
  <si>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</si>
  <si>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</si>
  <si>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</si>
  <si>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</si>
  <si>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</si>
  <si>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</si>
  <si>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</si>
  <si>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</si>
  <si>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</si>
  <si>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</si>
  <si>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</si>
  <si>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</si>
  <si>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</si>
  <si>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</si>
  <si>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</si>
  <si>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</si>
  <si>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</si>
  <si>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</si>
  <si>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</si>
  <si>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</si>
  <si>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</si>
  <si>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</si>
  <si>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</si>
  <si>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</si>
  <si>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</si>
  <si>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</si>
  <si>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</si>
  <si>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</si>
  <si>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</si>
  <si>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</si>
  <si>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</si>
  <si>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</si>
  <si>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</si>
  <si>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</si>
  <si>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</si>
  <si>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</si>
  <si>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</si>
  <si>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</si>
  <si>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</si>
  <si>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</si>
  <si>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</si>
  <si>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</si>
  <si>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</si>
  <si>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</si>
  <si>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</si>
  <si>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</si>
  <si>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</si>
  <si>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</si>
  <si>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</si>
  <si>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</si>
  <si>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</si>
  <si>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</si>
  <si>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</si>
  <si>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</si>
  <si>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</si>
  <si>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</si>
  <si>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</si>
  <si>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</si>
  <si>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</si>
  <si>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</si>
  <si>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</si>
  <si>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</si>
  <si>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</si>
  <si>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</si>
  <si>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</si>
  <si>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</si>
  <si>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</si>
  <si>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</si>
  <si>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</si>
  <si>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</si>
  <si>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</si>
  <si>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</si>
  <si>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</si>
  <si>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</si>
  <si>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</si>
  <si>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</si>
  <si>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</si>
  <si>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</si>
  <si>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</si>
  <si>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</si>
  <si>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</si>
  <si>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</si>
  <si>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</si>
  <si>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</si>
  <si>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</si>
  <si>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</si>
  <si>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</si>
  <si>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</si>
  <si>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</si>
  <si>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</si>
  <si>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</si>
  <si>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</si>
  <si>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</si>
  <si>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</si>
  <si>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</si>
  <si>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</si>
  <si>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</si>
  <si>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</si>
  <si>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</si>
  <si>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</si>
  <si>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</si>
  <si>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</si>
  <si>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</si>
  <si>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</si>
  <si>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</si>
  <si>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</si>
  <si>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</si>
  <si>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</si>
  <si>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</si>
  <si>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</si>
  <si>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</si>
  <si>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</si>
  <si>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</si>
  <si>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</si>
  <si>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</si>
  <si>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</si>
  <si>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</si>
  <si>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</si>
  <si>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</si>
  <si>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</si>
  <si>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</si>
  <si>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</si>
  <si>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</si>
  <si>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</si>
  <si>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</si>
  <si>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</si>
  <si>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</si>
  <si>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</si>
  <si>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</si>
  <si>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</si>
  <si>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</si>
  <si>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</si>
  <si>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</si>
  <si>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</si>
  <si>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</si>
  <si>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</si>
  <si>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</si>
  <si>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</si>
  <si>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</si>
  <si>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</si>
  <si>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</si>
  <si>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</si>
  <si>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</si>
  <si>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</si>
  <si>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</si>
  <si>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</si>
  <si>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</si>
  <si>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</si>
  <si>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</si>
  <si>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</si>
  <si>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</si>
  <si>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</si>
  <si>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</si>
  <si>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</si>
  <si>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</si>
  <si>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</si>
  <si>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</si>
  <si>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</si>
  <si>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</si>
  <si>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</si>
  <si>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</si>
  <si>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</si>
  <si>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</si>
  <si>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</si>
  <si>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</si>
  <si>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</si>
  <si>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</si>
  <si>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</si>
  <si>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</si>
  <si>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</si>
  <si>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</si>
  <si>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</si>
  <si>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</si>
  <si>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</si>
  <si>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</si>
  <si>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</si>
  <si>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</si>
  <si>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</si>
  <si>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</si>
  <si>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</si>
  <si>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</si>
  <si>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</si>
  <si>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</si>
  <si>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</si>
  <si>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</si>
  <si>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</si>
  <si>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</si>
  <si>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</si>
  <si>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</si>
  <si>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</si>
  <si>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</si>
  <si>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</si>
  <si>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</si>
  <si>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</si>
  <si>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</si>
  <si>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</si>
  <si>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</si>
  <si>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</si>
  <si>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</si>
  <si>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</si>
  <si>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</si>
  <si>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</si>
  <si>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</si>
  <si>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</si>
  <si>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</si>
  <si>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</si>
  <si>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</si>
  <si>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</si>
  <si>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</si>
  <si>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</si>
  <si>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</si>
  <si>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</si>
  <si>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</si>
  <si>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</si>
  <si>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</si>
  <si>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</si>
  <si>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</si>
  <si>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</si>
  <si>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</si>
  <si>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</si>
  <si>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</si>
  <si>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</si>
  <si>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</si>
  <si>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</si>
  <si>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</si>
  <si>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</si>
  <si>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</si>
  <si>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</si>
  <si>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</si>
  <si>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</si>
  <si>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</si>
  <si>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</si>
  <si>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</si>
  <si>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</si>
  <si>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</si>
  <si>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</si>
  <si>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</si>
  <si>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</si>
  <si>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</si>
  <si>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</si>
  <si>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</si>
  <si>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</si>
  <si>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</si>
  <si>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</si>
  <si>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</si>
  <si>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</si>
  <si>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</si>
  <si>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</si>
  <si>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</si>
  <si>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</si>
  <si>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</si>
  <si>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</si>
  <si>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</si>
  <si>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</si>
  <si>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</si>
  <si>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</si>
  <si>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</si>
  <si>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</si>
  <si>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</si>
  <si>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</si>
  <si>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</si>
  <si>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</si>
  <si>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</si>
  <si>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</si>
  <si>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</si>
  <si>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</si>
  <si>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</si>
  <si>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</si>
  <si>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</si>
  <si>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</si>
  <si>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</si>
  <si>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</si>
  <si>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</si>
  <si>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</si>
  <si>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</si>
  <si>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</si>
  <si>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</si>
  <si>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</si>
  <si>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</si>
  <si>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</si>
  <si>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</si>
  <si>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</si>
  <si>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</si>
  <si>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</si>
  <si>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</si>
  <si>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</si>
  <si>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</si>
  <si>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</si>
  <si>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</si>
  <si>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</si>
  <si>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</si>
  <si>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</si>
  <si>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</si>
  <si>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</si>
  <si>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</si>
  <si>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</si>
  <si>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</si>
  <si>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</si>
  <si>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</si>
  <si>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</si>
  <si>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</si>
  <si>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</si>
  <si>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</si>
  <si>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</si>
  <si>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</si>
  <si>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</si>
  <si>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</si>
  <si>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</si>
  <si>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</si>
  <si>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</si>
  <si>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</si>
  <si>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</si>
  <si>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</si>
  <si>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</si>
  <si>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</si>
  <si>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</si>
  <si>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</si>
  <si>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</si>
  <si>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</si>
  <si>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</si>
  <si>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</si>
  <si>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</si>
  <si>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</si>
  <si>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</si>
  <si>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</si>
  <si>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</si>
  <si>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</si>
  <si>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</si>
  <si>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</si>
  <si>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</si>
  <si>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</si>
  <si>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</si>
  <si>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</si>
  <si>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</si>
  <si>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</si>
  <si>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</si>
  <si>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</si>
  <si>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</si>
  <si>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</si>
  <si>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</si>
  <si>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</si>
  <si>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</si>
  <si>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</si>
  <si>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</si>
  <si>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</si>
  <si>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</si>
  <si>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</si>
  <si>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</si>
  <si>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</si>
  <si>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</si>
  <si>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</si>
  <si>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</si>
  <si>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</si>
  <si>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</si>
  <si>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</si>
  <si>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</si>
  <si>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</si>
  <si>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</si>
  <si>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</si>
  <si>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</si>
  <si>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</si>
  <si>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</si>
  <si>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</si>
  <si>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</si>
  <si>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</si>
  <si>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</si>
  <si>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</si>
  <si>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</si>
  <si>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</si>
  <si>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</si>
  <si>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</si>
  <si>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</si>
  <si>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</si>
  <si>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</si>
  <si>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</si>
  <si>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</si>
  <si>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</si>
  <si>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</si>
  <si>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</si>
  <si>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</si>
  <si>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</si>
  <si>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</si>
  <si>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</si>
  <si>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</si>
  <si>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</si>
  <si>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</si>
  <si>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</si>
  <si>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</si>
  <si>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</si>
  <si>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</si>
  <si>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</si>
  <si>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</si>
  <si>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</si>
  <si>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</si>
  <si>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</si>
  <si>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</si>
  <si>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</si>
  <si>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</si>
  <si>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</si>
  <si>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</si>
  <si>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</si>
  <si>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</si>
  <si>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</si>
  <si>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</si>
  <si>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</si>
  <si>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</si>
  <si>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</si>
  <si>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</si>
  <si>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</si>
  <si>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</si>
  <si>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</si>
  <si>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</si>
  <si>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</si>
  <si>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</si>
  <si>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</si>
  <si>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</si>
  <si>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</si>
  <si>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</si>
  <si>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</si>
  <si>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</si>
  <si>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</si>
  <si>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</si>
  <si>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</si>
  <si>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</si>
  <si>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</si>
  <si>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</si>
  <si>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</si>
  <si>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</si>
  <si>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</si>
  <si>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</si>
  <si>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</si>
  <si>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</si>
  <si>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</si>
  <si>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</si>
  <si>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</si>
  <si>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</si>
  <si>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</si>
  <si>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</si>
  <si>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</si>
  <si>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</si>
  <si>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</si>
  <si>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</si>
  <si>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</si>
  <si>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</si>
  <si>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</si>
  <si>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</si>
  <si>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</si>
  <si>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</si>
  <si>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</si>
  <si>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</si>
  <si>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</si>
  <si>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</si>
  <si>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</si>
  <si>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</si>
  <si>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</si>
  <si>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</si>
  <si>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</si>
  <si>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</si>
  <si>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</si>
  <si>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</si>
  <si>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</si>
  <si>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</si>
  <si>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</si>
  <si>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</si>
  <si>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</si>
  <si>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</si>
  <si>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</si>
  <si>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</si>
  <si>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</si>
  <si>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</si>
  <si>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</si>
  <si>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</si>
  <si>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</si>
  <si>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</si>
  <si>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</si>
  <si>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</si>
  <si>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</si>
  <si>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</si>
  <si>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</si>
  <si>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</si>
  <si>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</si>
  <si>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</si>
  <si>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</si>
  <si>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</si>
  <si>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</si>
  <si>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</si>
  <si>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</si>
  <si>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</si>
  <si>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</si>
  <si>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</si>
  <si>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</si>
  <si>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</si>
  <si>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</si>
  <si>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</si>
  <si>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</si>
  <si>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</si>
  <si>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</si>
  <si>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</si>
  <si>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</si>
  <si>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</si>
  <si>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</si>
  <si>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</si>
  <si>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</si>
  <si>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</si>
  <si>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</si>
  <si>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</si>
  <si>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</si>
  <si>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</si>
  <si>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</si>
  <si>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</si>
  <si>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</si>
  <si>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</si>
  <si>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</si>
  <si>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</si>
  <si>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</si>
  <si>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</si>
  <si>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</si>
  <si>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</si>
  <si>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</si>
  <si>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</si>
  <si>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</si>
  <si>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</si>
  <si>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</si>
  <si>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</si>
  <si>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</si>
  <si>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</si>
  <si>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</si>
  <si>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</si>
  <si>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</si>
  <si>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</si>
  <si>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</si>
  <si>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</si>
  <si>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</si>
  <si>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</si>
  <si>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</si>
  <si>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</si>
  <si>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</si>
  <si>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</si>
  <si>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</si>
  <si>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</si>
  <si>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</si>
  <si>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</si>
  <si>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</si>
  <si>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</si>
  <si>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</si>
  <si>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</si>
  <si>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</si>
  <si>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</si>
  <si>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</si>
  <si>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</si>
  <si>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</si>
  <si>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</si>
  <si>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</si>
  <si>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</si>
  <si>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</si>
  <si>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</si>
  <si>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</si>
  <si>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</si>
  <si>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</si>
  <si>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</si>
  <si>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</si>
  <si>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</si>
  <si>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</si>
  <si>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</si>
  <si>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</si>
  <si>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</si>
  <si>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</si>
  <si>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</si>
  <si>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</si>
  <si>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</si>
  <si>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</si>
  <si>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</si>
  <si>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</si>
  <si>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</si>
  <si>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</si>
  <si>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</si>
  <si>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</si>
  <si>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</si>
  <si>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</si>
  <si>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</si>
  <si>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</si>
  <si>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</si>
  <si>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</si>
  <si>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</si>
  <si>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</si>
  <si>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</si>
  <si>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</si>
  <si>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</si>
  <si>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</si>
  <si>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</si>
  <si>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</si>
  <si>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</si>
  <si>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</si>
  <si>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</si>
  <si>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</si>
  <si>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</si>
  <si>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</si>
  <si>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</si>
  <si>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</si>
  <si>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</si>
  <si>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</si>
  <si>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</si>
  <si>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</si>
  <si>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</si>
  <si>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</si>
  <si>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</si>
  <si>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</si>
  <si>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</si>
  <si>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</si>
  <si>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</si>
  <si>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</si>
  <si>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</si>
  <si>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</si>
  <si>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</si>
  <si>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</si>
  <si>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</si>
  <si>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</si>
  <si>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</si>
  <si>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</si>
  <si>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</si>
  <si>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</si>
  <si>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</si>
  <si>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</si>
  <si>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</si>
  <si>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</si>
  <si>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</si>
  <si>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</si>
  <si>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</si>
  <si>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</si>
  <si>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</si>
  <si>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</si>
  <si>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</si>
  <si>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</si>
  <si>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</si>
  <si>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</si>
  <si>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</si>
  <si>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</si>
  <si>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</si>
  <si>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</si>
  <si>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</si>
  <si>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</si>
  <si>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</si>
  <si>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</si>
  <si>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</si>
  <si>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</si>
  <si>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</si>
  <si>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</si>
  <si>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</si>
  <si>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</si>
  <si>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</si>
  <si>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</si>
  <si>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</si>
  <si>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</si>
  <si>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</si>
  <si>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</si>
  <si>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</si>
  <si>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</si>
  <si>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</si>
  <si>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</si>
  <si>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</si>
  <si>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</si>
  <si>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</si>
  <si>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</si>
  <si>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</si>
  <si>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</si>
  <si>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</si>
  <si>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</si>
  <si>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</si>
  <si>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</si>
  <si>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</si>
  <si>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</si>
  <si>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</si>
  <si>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</si>
  <si>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</si>
  <si>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</si>
  <si>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</si>
  <si>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</si>
  <si>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</si>
  <si>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</si>
  <si>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</si>
  <si>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</si>
  <si>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</si>
  <si>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</si>
  <si>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</si>
  <si>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</si>
  <si>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</si>
  <si>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</si>
  <si>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</si>
  <si>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</si>
  <si>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</si>
  <si>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</si>
  <si>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</si>
  <si>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</si>
  <si>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</si>
  <si>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</si>
  <si>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</si>
  <si>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</si>
  <si>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</si>
  <si>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</si>
  <si>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</si>
  <si>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</si>
  <si>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</si>
  <si>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</si>
  <si>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</si>
  <si>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</si>
  <si>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</si>
  <si>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</si>
  <si>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</si>
  <si>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</si>
  <si>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</si>
  <si>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</si>
  <si>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</si>
  <si>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</si>
  <si>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</si>
  <si>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</si>
  <si>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</si>
  <si>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</si>
  <si>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</si>
  <si>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</si>
  <si>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</si>
  <si>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</si>
  <si>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</si>
  <si>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</si>
  <si>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</si>
  <si>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</si>
  <si>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</si>
  <si>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</si>
  <si>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</si>
  <si>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</si>
  <si>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</si>
  <si>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</si>
  <si>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</si>
  <si>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</si>
  <si>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</si>
  <si>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</si>
  <si>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</si>
  <si>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</si>
  <si>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</si>
  <si>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</si>
  <si>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</si>
  <si>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</si>
  <si>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</si>
  <si>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</si>
  <si>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</si>
  <si>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</si>
  <si>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</si>
  <si>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</si>
  <si>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</si>
  <si>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</si>
  <si>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</si>
  <si>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</si>
  <si>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</si>
  <si>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</si>
  <si>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</si>
  <si>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</si>
  <si>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</si>
  <si>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</si>
  <si>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</si>
  <si>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</si>
  <si>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</si>
  <si>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</si>
  <si>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</si>
  <si>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</si>
  <si>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</si>
  <si>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</si>
  <si>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</si>
  <si>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</si>
  <si>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</si>
  <si>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</si>
  <si>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</si>
  <si>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</si>
  <si>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</si>
  <si>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</si>
  <si>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</si>
  <si>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</si>
  <si>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</si>
  <si>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</si>
  <si>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</si>
  <si>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</si>
  <si>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</si>
  <si>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</si>
  <si>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</si>
  <si>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</si>
  <si>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</si>
  <si>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</si>
  <si>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</si>
  <si>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</si>
  <si>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</si>
  <si>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</si>
  <si>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</si>
  <si>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</si>
  <si>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</si>
  <si>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</si>
  <si>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</si>
  <si>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</si>
  <si>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</si>
  <si>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</si>
  <si>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</si>
  <si>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</si>
  <si>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</si>
  <si>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</si>
  <si>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</si>
  <si>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</si>
  <si>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</si>
  <si>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</si>
  <si>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</si>
  <si>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</si>
  <si>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</si>
  <si>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</si>
  <si>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</si>
  <si>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</si>
  <si>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</si>
  <si>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</si>
  <si>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</si>
  <si>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</si>
  <si>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</si>
  <si>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</si>
  <si>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</si>
  <si>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</si>
  <si>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</si>
  <si>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</si>
  <si>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</si>
  <si>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</si>
  <si>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</si>
  <si>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</si>
  <si>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</si>
  <si>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</si>
  <si>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</si>
  <si>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</si>
  <si>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</si>
  <si>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</si>
  <si>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</si>
  <si>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</si>
  <si>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</si>
  <si>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</si>
  <si>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</si>
  <si>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</si>
  <si>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</si>
  <si>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</si>
  <si>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</si>
  <si>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</si>
  <si>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</si>
  <si>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</si>
  <si>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</si>
  <si>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</si>
  <si>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</si>
  <si>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</si>
  <si>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</si>
  <si>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</si>
  <si>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</si>
  <si>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</si>
  <si>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</si>
  <si>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</si>
  <si>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</si>
  <si>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</si>
  <si>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</si>
  <si>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</si>
  <si>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</si>
  <si>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</si>
  <si>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</si>
  <si>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</si>
  <si>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</si>
  <si>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</si>
  <si>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</si>
  <si>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</si>
  <si>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</si>
  <si>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</si>
  <si>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</si>
  <si>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</si>
  <si>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</si>
  <si>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</si>
  <si>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</si>
  <si>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</si>
  <si>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</si>
  <si>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</si>
  <si>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</si>
  <si>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</si>
  <si>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</si>
  <si>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</si>
  <si>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</si>
  <si>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</si>
  <si>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</si>
  <si>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</si>
  <si>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</si>
  <si>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</si>
  <si>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</si>
  <si>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</si>
  <si>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</si>
  <si>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</si>
  <si>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</si>
  <si>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</si>
  <si>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</si>
  <si>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</si>
  <si>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</si>
  <si>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</si>
  <si>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</si>
  <si>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</si>
  <si>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</si>
  <si>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</si>
  <si>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</si>
  <si>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</si>
  <si>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</si>
  <si>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</si>
  <si>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</si>
  <si>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</si>
  <si>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</si>
  <si>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</si>
  <si>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</si>
  <si>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</si>
  <si>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</si>
  <si>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</si>
  <si>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</si>
  <si>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</si>
  <si>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</si>
  <si>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</si>
  <si>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</si>
  <si>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</si>
  <si>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</si>
  <si>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</si>
  <si>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</si>
  <si>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</si>
  <si>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</si>
  <si>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</si>
  <si>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</si>
  <si>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</si>
  <si>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</si>
  <si>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</si>
  <si>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</si>
  <si>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</si>
  <si>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</si>
  <si>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</si>
  <si>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</si>
  <si>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</si>
  <si>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</si>
  <si>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</si>
  <si>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</si>
  <si>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</si>
  <si>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</si>
  <si>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</si>
  <si>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</si>
  <si>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</si>
  <si>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</si>
  <si>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</si>
  <si>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</si>
  <si>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</si>
  <si>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</si>
  <si>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</si>
  <si>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</si>
  <si>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</si>
  <si>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</si>
  <si>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</si>
  <si>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</si>
  <si>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</si>
  <si>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</si>
  <si>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</si>
  <si>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</si>
  <si>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</si>
  <si>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</si>
  <si>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</si>
  <si>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</si>
  <si>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</si>
  <si>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</si>
  <si>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</si>
  <si>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</si>
  <si>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</si>
  <si>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</si>
  <si>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</si>
  <si>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</si>
  <si>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</si>
  <si>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</si>
  <si>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</si>
  <si>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</si>
  <si>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</si>
  <si>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</si>
  <si>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</si>
  <si>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</si>
  <si>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</si>
  <si>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</si>
  <si>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</si>
  <si>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</si>
  <si>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</si>
  <si>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</si>
  <si>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</si>
  <si>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</si>
  <si>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</si>
  <si>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</si>
  <si>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</si>
  <si>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</si>
  <si>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</si>
  <si>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</si>
  <si>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</si>
  <si>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</si>
  <si>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</si>
  <si>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</si>
  <si>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</si>
  <si>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</si>
  <si>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</si>
  <si>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</si>
  <si>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</si>
  <si>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</si>
  <si>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</si>
  <si>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</si>
  <si>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</si>
  <si>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</si>
  <si>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</si>
  <si>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</si>
  <si>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</si>
  <si>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</si>
  <si>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</si>
  <si>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</si>
  <si>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</si>
  <si>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</si>
  <si>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</si>
  <si>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</si>
  <si>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</si>
  <si>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</si>
  <si>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</si>
  <si>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</si>
  <si>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</si>
  <si>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</si>
  <si>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</si>
  <si>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</si>
  <si>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</si>
  <si>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</si>
  <si>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</si>
  <si>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</si>
  <si>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</si>
  <si>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</si>
  <si>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</si>
  <si>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</si>
  <si>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</si>
  <si>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</si>
  <si>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</si>
  <si>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</si>
  <si>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</si>
  <si>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</si>
  <si>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</si>
  <si>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</si>
  <si>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</si>
  <si>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</si>
  <si>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</si>
  <si>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</si>
  <si>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</si>
  <si>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</si>
  <si>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</si>
  <si>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</si>
  <si>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</si>
  <si>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</si>
  <si>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</si>
  <si>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</si>
  <si>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</si>
  <si>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</si>
  <si>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</si>
  <si>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</si>
  <si>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</si>
  <si>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</si>
  <si>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</si>
  <si>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</si>
  <si>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</si>
  <si>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</si>
  <si>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</si>
  <si>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</si>
  <si>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</si>
  <si>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</si>
  <si>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</si>
  <si>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</si>
  <si>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</si>
  <si>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</si>
  <si>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</si>
  <si>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</si>
  <si>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</si>
  <si>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</si>
  <si>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</si>
  <si>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</si>
  <si>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</si>
  <si>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</si>
  <si>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</si>
  <si>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</si>
  <si>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</si>
  <si>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</si>
  <si>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</si>
  <si>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</si>
  <si>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</si>
  <si>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</si>
  <si>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</si>
  <si>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</si>
  <si>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</si>
  <si>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</si>
  <si>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</si>
  <si>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</si>
  <si>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</si>
  <si>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</si>
  <si>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</si>
  <si>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</si>
  <si>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</si>
  <si>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</si>
  <si>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</si>
  <si>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</si>
  <si>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</si>
  <si>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</si>
  <si>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</si>
  <si>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</si>
  <si>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</si>
  <si>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</si>
  <si>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</si>
  <si>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</si>
  <si>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</si>
  <si>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</si>
  <si>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</si>
  <si>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</si>
  <si>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</si>
  <si>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</si>
  <si>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</si>
  <si>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</si>
  <si>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</si>
  <si>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</si>
  <si>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</si>
  <si>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</si>
  <si>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</si>
  <si>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</si>
  <si>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</si>
  <si>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</si>
  <si>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</si>
  <si>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</si>
  <si>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</si>
  <si>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</si>
  <si>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</si>
  <si>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</si>
  <si>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</si>
  <si>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</si>
  <si>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</si>
  <si>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</si>
  <si>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</si>
  <si>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</si>
  <si>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</si>
  <si>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</si>
  <si>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</si>
  <si>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</si>
  <si>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</si>
  <si>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</si>
  <si>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</si>
  <si>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</si>
  <si>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</si>
  <si>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</si>
  <si>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</si>
  <si>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</si>
  <si>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</si>
  <si>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</si>
  <si>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</si>
  <si>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</si>
  <si>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</si>
  <si>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</si>
  <si>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</si>
  <si>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</si>
  <si>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</si>
  <si>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</si>
  <si>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</si>
  <si>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</si>
  <si>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</si>
  <si>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</si>
  <si>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</si>
  <si>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</si>
  <si>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</si>
  <si>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</si>
  <si>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</si>
  <si>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</si>
  <si>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</si>
  <si>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</si>
  <si>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</si>
  <si>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</si>
  <si>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</si>
  <si>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</si>
  <si>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</si>
  <si>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</si>
  <si>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</si>
  <si>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</si>
  <si>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</si>
  <si>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</si>
  <si>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</si>
  <si>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</si>
  <si>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</si>
  <si>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</si>
  <si>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</si>
  <si>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</si>
  <si>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</si>
  <si>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</si>
  <si>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</si>
  <si>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</si>
  <si>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</si>
  <si>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</si>
  <si>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</si>
  <si>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</si>
  <si>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</si>
  <si>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</si>
  <si>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</si>
  <si>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</si>
  <si>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</si>
  <si>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</si>
  <si>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</si>
  <si>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</si>
  <si>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</si>
  <si>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</si>
  <si>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</si>
  <si>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</si>
  <si>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</si>
  <si>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</si>
  <si>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</si>
  <si>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</si>
  <si>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</si>
  <si>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</si>
  <si>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</si>
  <si>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</si>
  <si>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</si>
  <si>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</si>
  <si>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</si>
  <si>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</si>
  <si>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</si>
  <si>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</si>
  <si>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</si>
  <si>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</si>
  <si>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</si>
  <si>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</si>
  <si>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</si>
  <si>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</si>
  <si>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</si>
  <si>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</si>
  <si>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</si>
  <si>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</si>
  <si>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</si>
  <si>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</si>
  <si>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</si>
  <si>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</si>
  <si>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</si>
  <si>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</si>
  <si>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</si>
  <si>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</si>
  <si>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</si>
  <si>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</si>
  <si>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</si>
  <si>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</si>
  <si>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</si>
  <si>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</si>
  <si>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</si>
  <si>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</si>
  <si>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</si>
  <si>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</si>
  <si>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</si>
  <si>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</si>
  <si>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</si>
  <si>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</si>
  <si>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</si>
  <si>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</si>
  <si>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</si>
  <si>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</si>
  <si>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</si>
  <si>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</si>
  <si>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</si>
  <si>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</si>
  <si>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</si>
  <si>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</si>
  <si>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</si>
  <si>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</si>
  <si>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</si>
  <si>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</si>
  <si>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</si>
  <si>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</si>
  <si>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</si>
  <si>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</si>
  <si>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</si>
  <si>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</si>
  <si>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</si>
  <si>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</si>
  <si>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</si>
  <si>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</si>
  <si>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</si>
  <si>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</si>
  <si>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</si>
  <si>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</si>
  <si>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</si>
  <si>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</si>
  <si>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</si>
  <si>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</si>
  <si>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</si>
  <si>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</si>
  <si>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</si>
  <si>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</si>
  <si>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</si>
  <si>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</si>
  <si>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</si>
  <si>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</si>
  <si>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</si>
  <si>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</si>
  <si>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</si>
  <si>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</si>
  <si>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</si>
  <si>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</si>
  <si>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</si>
  <si>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</si>
  <si>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</si>
  <si>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</si>
  <si>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</si>
  <si>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</si>
  <si>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</si>
  <si>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</si>
  <si>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</si>
  <si>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</si>
  <si>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</si>
  <si>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</si>
  <si>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</si>
  <si>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</si>
  <si>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</si>
  <si>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</si>
  <si>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</si>
  <si>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</si>
  <si>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</si>
  <si>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</si>
  <si>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</si>
  <si>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</si>
  <si>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</si>
  <si>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</si>
  <si>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</si>
  <si>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</si>
  <si>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</si>
  <si>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</si>
  <si>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</si>
  <si>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</si>
  <si>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</si>
  <si>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</si>
  <si>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</si>
  <si>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</si>
  <si>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</si>
  <si>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</si>
  <si>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</si>
  <si>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</si>
  <si>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</si>
  <si>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</si>
  <si>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</si>
  <si>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</si>
  <si>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</si>
  <si>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</si>
  <si>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</si>
  <si>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</si>
  <si>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</si>
  <si>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</si>
  <si>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</si>
  <si>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</si>
  <si>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</si>
  <si>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</si>
  <si>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</si>
  <si>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</si>
  <si>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</si>
  <si>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</si>
  <si>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</si>
  <si>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</si>
  <si>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</si>
  <si>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</si>
  <si>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</si>
  <si>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</si>
  <si>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</si>
  <si>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</si>
  <si>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</si>
  <si>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</si>
  <si>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</si>
  <si>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</si>
  <si>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</si>
  <si>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</si>
  <si>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</si>
  <si>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</si>
  <si>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</si>
  <si>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</si>
  <si>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</si>
  <si>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</si>
  <si>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</si>
  <si>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</si>
  <si>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</si>
  <si>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</si>
  <si>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</si>
  <si>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</si>
  <si>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</si>
  <si>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</si>
  <si>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</si>
  <si>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</si>
  <si>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</si>
  <si>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</si>
  <si>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</si>
  <si>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</si>
  <si>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</si>
  <si>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</si>
  <si>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</si>
  <si>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</si>
  <si>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</si>
  <si>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</si>
  <si>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</si>
  <si>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</si>
  <si>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</si>
  <si>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</si>
  <si>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</si>
  <si>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</si>
  <si>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</si>
  <si>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</si>
  <si>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</si>
  <si>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</si>
  <si>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</si>
  <si>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</si>
  <si>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</si>
  <si>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</si>
  <si>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</si>
  <si>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</si>
  <si>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</si>
  <si>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</si>
  <si>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</si>
  <si>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</si>
  <si>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</si>
  <si>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</si>
  <si>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</si>
  <si>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</si>
  <si>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</si>
  <si>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</si>
  <si>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</si>
  <si>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</si>
  <si>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</si>
  <si>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</si>
  <si>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</si>
  <si>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</si>
  <si>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</si>
  <si>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</si>
  <si>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</si>
  <si>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</si>
  <si>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</si>
  <si>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</si>
  <si>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</si>
  <si>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</si>
  <si>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</si>
  <si>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</si>
  <si>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</si>
  <si>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</si>
  <si>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</si>
  <si>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</si>
  <si>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</si>
  <si>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</si>
  <si>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</si>
  <si>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</si>
  <si>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</si>
  <si>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</si>
  <si>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</si>
  <si>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</si>
  <si>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</si>
  <si>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</si>
  <si>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</si>
  <si>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</si>
  <si>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</si>
  <si>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</si>
  <si>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</si>
  <si>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</si>
  <si>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</si>
  <si>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</si>
  <si>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</si>
  <si>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</si>
  <si>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</si>
  <si>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</si>
  <si>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</si>
  <si>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</si>
  <si>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</si>
  <si>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</si>
  <si>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</si>
  <si>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</si>
  <si>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</si>
  <si>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</si>
  <si>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</si>
  <si>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</si>
  <si>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</si>
  <si>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</si>
  <si>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</si>
  <si>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</si>
  <si>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</si>
  <si>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</si>
  <si>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</si>
  <si>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</si>
  <si>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</si>
  <si>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</si>
  <si>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</si>
  <si>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</si>
  <si>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</si>
  <si>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</si>
  <si>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</si>
  <si>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</si>
  <si>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</si>
  <si>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</si>
  <si>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</si>
  <si>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</si>
  <si>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</si>
  <si>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</si>
  <si>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</si>
  <si>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</si>
  <si>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</si>
  <si>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</si>
  <si>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</si>
  <si>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</si>
  <si>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</si>
  <si>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</si>
  <si>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</si>
  <si>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</si>
  <si>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</si>
  <si>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</si>
  <si>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</si>
  <si>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</si>
  <si>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</si>
  <si>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</si>
  <si>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</si>
  <si>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</si>
  <si>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</si>
  <si>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</si>
  <si>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</si>
  <si>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</si>
  <si>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</si>
  <si>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</si>
  <si>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</si>
  <si>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</si>
  <si>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</si>
  <si>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</si>
  <si>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</si>
  <si>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</si>
  <si>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</si>
  <si>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</si>
  <si>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</si>
  <si>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</si>
  <si>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</si>
  <si>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</si>
  <si>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</si>
  <si>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</si>
  <si>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</si>
  <si>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</si>
  <si>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</si>
  <si>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</si>
  <si>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</si>
  <si>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</si>
  <si>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</si>
  <si>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</si>
  <si>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</si>
  <si>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</si>
  <si>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</si>
  <si>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</si>
  <si>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</si>
  <si>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</si>
  <si>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</si>
  <si>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</si>
  <si>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</si>
  <si>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</si>
  <si>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</si>
  <si>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</si>
  <si>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</si>
  <si>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</si>
  <si>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</si>
  <si>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</si>
  <si>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</si>
  <si>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</si>
  <si>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</si>
  <si>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</si>
  <si>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</si>
  <si>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</si>
  <si>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</si>
  <si>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</si>
  <si>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</si>
  <si>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</si>
  <si>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</si>
  <si>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</si>
  <si>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</si>
  <si>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</si>
  <si>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</si>
  <si>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</si>
  <si>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</si>
  <si>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</si>
  <si>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</si>
  <si>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</si>
  <si>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</si>
  <si>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</si>
  <si>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</si>
  <si>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</si>
  <si>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</si>
  <si>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</si>
  <si>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</si>
  <si>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</si>
  <si>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</si>
  <si>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</si>
  <si>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</si>
  <si>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</si>
  <si>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</si>
  <si>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</si>
  <si>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</si>
  <si>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</si>
  <si>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</si>
  <si>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</si>
  <si>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</si>
  <si>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</si>
  <si>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</si>
  <si>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</si>
  <si>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</si>
  <si>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</si>
  <si>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</si>
  <si>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</si>
  <si>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</si>
  <si>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</si>
  <si>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</si>
  <si>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</si>
  <si>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</si>
  <si>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</si>
  <si>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</si>
  <si>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</si>
  <si>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</si>
  <si>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</si>
  <si>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</si>
  <si>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</si>
  <si>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</si>
  <si>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</si>
  <si>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</si>
  <si>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</si>
  <si>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</si>
  <si>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</si>
  <si>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</si>
  <si>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</si>
  <si>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</si>
  <si>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</si>
  <si>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</si>
  <si>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</si>
  <si>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</si>
  <si>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</si>
  <si>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</si>
  <si>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</si>
  <si>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</si>
  <si>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</si>
  <si>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</si>
  <si>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</si>
  <si>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</si>
  <si>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</si>
  <si>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</si>
  <si>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</si>
  <si>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</si>
  <si>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</si>
  <si>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</si>
  <si>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</si>
  <si>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</si>
  <si>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</si>
  <si>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</si>
  <si>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</si>
  <si>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</si>
  <si>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</si>
  <si>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</si>
  <si>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</si>
  <si>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</si>
  <si>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</si>
  <si>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</si>
  <si>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</si>
  <si>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</si>
  <si>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</si>
  <si>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</si>
  <si>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</si>
  <si>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</si>
  <si>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</si>
  <si>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</si>
  <si>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</si>
  <si>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</si>
  <si>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</si>
  <si>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</si>
  <si>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</si>
  <si>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</si>
  <si>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</si>
  <si>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</si>
  <si>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</si>
  <si>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</si>
  <si>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</si>
  <si>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</si>
  <si>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</si>
  <si>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</si>
  <si>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</si>
  <si>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</si>
  <si>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</si>
  <si>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</si>
  <si>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</si>
  <si>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</si>
  <si>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</si>
  <si>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</si>
  <si>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</si>
  <si>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</si>
  <si>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</si>
  <si>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</si>
  <si>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</si>
  <si>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</si>
  <si>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</si>
  <si>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</si>
  <si>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</si>
  <si>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</si>
  <si>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</si>
  <si>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</si>
  <si>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</si>
  <si>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</si>
  <si>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</si>
  <si>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</si>
  <si>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</si>
  <si>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</si>
  <si>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</si>
  <si>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</si>
  <si>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</si>
  <si>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</si>
  <si>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</si>
  <si>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</si>
  <si>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</si>
  <si>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</si>
  <si>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</si>
  <si>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</si>
  <si>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</si>
  <si>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</si>
  <si>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</si>
  <si>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</si>
  <si>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</si>
  <si>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</si>
  <si>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</si>
  <si>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</si>
  <si>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</si>
  <si>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</si>
  <si>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</si>
  <si>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</si>
  <si>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</si>
  <si>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</si>
  <si>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</si>
  <si>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</si>
  <si>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</si>
  <si>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</si>
  <si>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</si>
  <si>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</si>
  <si>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</si>
  <si>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</si>
  <si>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</si>
  <si>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</si>
  <si>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</si>
  <si>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</si>
  <si>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</si>
  <si>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</si>
  <si>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</si>
  <si>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</si>
  <si>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</si>
  <si>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</si>
  <si>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</si>
  <si>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</si>
  <si>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</si>
  <si>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</si>
  <si>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</si>
  <si>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</si>
  <si>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</si>
  <si>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</si>
  <si>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</si>
  <si>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</si>
  <si>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</si>
  <si>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</si>
  <si>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</si>
  <si>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</si>
  <si>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</si>
  <si>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</si>
  <si>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</si>
  <si>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</si>
  <si>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</si>
  <si>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</si>
  <si>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</si>
  <si>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</si>
  <si>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</si>
  <si>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</si>
  <si>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</si>
  <si>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</si>
  <si>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</si>
  <si>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</si>
  <si>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</si>
  <si>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</si>
  <si>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</si>
  <si>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</si>
  <si>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</si>
  <si>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</si>
  <si>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</si>
  <si>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</si>
  <si>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</si>
  <si>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</si>
  <si>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</si>
  <si>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</si>
  <si>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</si>
  <si>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</si>
  <si>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</si>
  <si>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</si>
  <si>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</si>
  <si>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</si>
  <si>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</si>
  <si>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</si>
  <si>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</si>
  <si>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</si>
  <si>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</si>
  <si>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</si>
  <si>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</si>
  <si>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</si>
  <si>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</si>
  <si>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</si>
  <si>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</si>
  <si>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</si>
  <si>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</si>
  <si>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</si>
  <si>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</si>
  <si>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</si>
  <si>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</si>
  <si>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</si>
  <si>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</si>
  <si>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</si>
  <si>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</si>
  <si>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</si>
  <si>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</si>
  <si>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</si>
  <si>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</si>
  <si>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</si>
  <si>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</si>
  <si>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</si>
  <si>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</si>
  <si>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</si>
  <si>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</si>
  <si>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</si>
  <si>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</si>
  <si>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</si>
  <si>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</si>
  <si>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</si>
  <si>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</si>
  <si>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</si>
  <si>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</si>
  <si>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</si>
  <si>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</si>
  <si>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</si>
  <si>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</si>
  <si>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</si>
  <si>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</si>
  <si>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</si>
  <si>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</si>
  <si>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</si>
  <si>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</si>
  <si>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</si>
  <si>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</si>
  <si>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</si>
  <si>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</si>
  <si>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</si>
  <si>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</si>
  <si>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</si>
  <si>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</si>
  <si>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</si>
  <si>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</si>
  <si>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</si>
  <si>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</si>
  <si>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</si>
  <si>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</si>
  <si>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</si>
  <si>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</si>
  <si>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</si>
  <si>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</si>
  <si>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</si>
  <si>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</si>
  <si>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</si>
  <si>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</si>
  <si>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</si>
  <si>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</si>
  <si>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</si>
  <si>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</si>
  <si>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</si>
  <si>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</si>
  <si>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</si>
  <si>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</si>
  <si>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</si>
  <si>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</si>
  <si>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</si>
  <si>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</si>
  <si>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</si>
  <si>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</si>
  <si>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</si>
  <si>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</si>
  <si>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</si>
  <si>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</si>
  <si>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</si>
  <si>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</si>
  <si>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</si>
  <si>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</si>
  <si>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</si>
  <si>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</si>
  <si>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</si>
  <si>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</si>
  <si>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</si>
  <si>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</si>
  <si>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</si>
  <si>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</si>
  <si>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</si>
  <si>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</si>
  <si>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</si>
  <si>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</si>
  <si>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</si>
  <si>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</si>
  <si>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</si>
  <si>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</si>
  <si>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</si>
  <si>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</si>
  <si>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</si>
  <si>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</si>
  <si>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</si>
  <si>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</si>
  <si>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</si>
  <si>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</si>
  <si>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</si>
  <si>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</si>
  <si>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</si>
  <si>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</si>
  <si>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</si>
  <si>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</si>
  <si>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</si>
  <si>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</si>
  <si>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</si>
  <si>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</si>
  <si>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</si>
  <si>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</si>
  <si>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</si>
  <si>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</si>
  <si>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</si>
  <si>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</si>
  <si>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</si>
  <si>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</si>
  <si>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</si>
  <si>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</si>
  <si>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</si>
  <si>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</si>
  <si>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</si>
  <si>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</si>
  <si>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</si>
  <si>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</si>
  <si>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</si>
  <si>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</si>
  <si>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</si>
  <si>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</si>
  <si>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</si>
  <si>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</si>
  <si>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</si>
  <si>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</si>
  <si>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</si>
  <si>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</si>
  <si>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</si>
  <si>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</si>
  <si>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</si>
  <si>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</si>
  <si>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</si>
  <si>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</si>
  <si>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</si>
  <si>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</si>
  <si>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</si>
  <si>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</si>
  <si>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</si>
  <si>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</si>
  <si>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</si>
  <si>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</si>
  <si>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</si>
  <si>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</si>
  <si>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</si>
  <si>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</si>
  <si>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</si>
  <si>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</si>
  <si>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</si>
  <si>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</si>
  <si>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</si>
  <si>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</si>
  <si>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</si>
  <si>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</si>
  <si>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</si>
  <si>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</si>
  <si>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</si>
  <si>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</si>
  <si>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</si>
  <si>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</si>
  <si>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</si>
  <si>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</si>
  <si>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</si>
  <si>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</si>
  <si>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</si>
  <si>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</si>
  <si>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</si>
  <si>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</si>
  <si>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</si>
  <si>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</si>
  <si>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</si>
  <si>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</si>
  <si>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</si>
  <si>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</si>
  <si>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</si>
  <si>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</si>
  <si>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</si>
  <si>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</si>
  <si>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</si>
  <si>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</si>
  <si>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</si>
  <si>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</si>
  <si>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</si>
  <si>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</si>
  <si>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</si>
  <si>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</si>
  <si>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</si>
  <si>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</si>
  <si>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</si>
  <si>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</si>
  <si>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</si>
  <si>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</si>
  <si>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</si>
  <si>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</si>
  <si>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</si>
  <si>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</si>
  <si>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</si>
  <si>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</si>
  <si>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</si>
  <si>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</si>
  <si>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</si>
  <si>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</si>
  <si>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</si>
  <si>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</si>
  <si>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</si>
  <si>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</si>
  <si>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</si>
  <si>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</si>
  <si>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</si>
  <si>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</si>
  <si>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</si>
  <si>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</si>
  <si>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</si>
  <si>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</si>
  <si>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</si>
  <si>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</si>
  <si>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</si>
  <si>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</si>
  <si>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</si>
  <si>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</si>
  <si>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</si>
  <si>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</si>
  <si>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</si>
  <si>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</si>
  <si>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</si>
  <si>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</si>
  <si>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</si>
  <si>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</si>
  <si>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</si>
  <si>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</si>
  <si>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</si>
  <si>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</si>
  <si>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</si>
  <si>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</si>
  <si>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</si>
  <si>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</si>
  <si>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</si>
  <si>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</si>
  <si>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</si>
  <si>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</si>
  <si>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</si>
  <si>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</si>
  <si>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</si>
  <si>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</si>
  <si>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</si>
  <si>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</si>
  <si>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</si>
  <si>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</si>
  <si>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</si>
  <si>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</si>
  <si>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</si>
  <si>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</si>
  <si>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</si>
  <si>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</si>
  <si>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</si>
  <si>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</si>
  <si>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</si>
  <si>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</si>
  <si>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</si>
  <si>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</si>
  <si>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</si>
  <si>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</si>
  <si>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</si>
  <si>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</si>
  <si>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</si>
  <si>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</si>
  <si>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</si>
  <si>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</si>
  <si>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</si>
  <si>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</si>
  <si>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</si>
  <si>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</si>
  <si>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</si>
  <si>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</si>
  <si>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</si>
  <si>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</si>
  <si>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</si>
  <si>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</si>
  <si>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</si>
  <si>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</si>
  <si>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</si>
  <si>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</si>
  <si>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</si>
  <si>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</si>
  <si>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</si>
  <si>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</si>
  <si>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</si>
  <si>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</si>
  <si>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</si>
  <si>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</si>
  <si>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</si>
  <si>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</si>
  <si>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</si>
  <si>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</si>
  <si>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</si>
  <si>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</si>
  <si>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</si>
  <si>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</si>
  <si>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</si>
  <si>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</si>
  <si>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</si>
  <si>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</si>
  <si>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</si>
  <si>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</si>
  <si>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</si>
  <si>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</si>
  <si>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</si>
  <si>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</si>
  <si>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</si>
  <si>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</si>
  <si>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</si>
  <si>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</si>
  <si>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</si>
  <si>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</si>
  <si>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</si>
  <si>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</si>
  <si>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</si>
  <si>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</si>
  <si>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</si>
  <si>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</si>
  <si>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</si>
  <si>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</si>
  <si>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</si>
  <si>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</si>
  <si>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</si>
  <si>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</si>
  <si>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</si>
  <si>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</si>
  <si>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</si>
  <si>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</si>
  <si>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</si>
  <si>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</si>
  <si>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</si>
  <si>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</si>
  <si>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</si>
  <si>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</si>
  <si>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</si>
  <si>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</si>
  <si>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</si>
  <si>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</si>
  <si>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</si>
  <si>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</si>
  <si>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</si>
  <si>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</si>
  <si>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</si>
  <si>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</si>
  <si>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</si>
  <si>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</si>
  <si>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</si>
  <si>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</si>
  <si>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</si>
  <si>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</si>
  <si>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</si>
  <si>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</si>
  <si>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</si>
  <si>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</si>
  <si>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</si>
  <si>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</si>
  <si>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</si>
  <si>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</si>
  <si>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</si>
  <si>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</si>
  <si>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</si>
  <si>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</si>
  <si>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</si>
  <si>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</si>
  <si>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</si>
  <si>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</si>
  <si>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</si>
  <si>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</si>
  <si>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</si>
  <si>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</si>
  <si>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</si>
  <si>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</si>
  <si>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</si>
  <si>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</si>
  <si>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</si>
  <si>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</si>
  <si>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</si>
  <si>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</si>
  <si>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</si>
  <si>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</si>
  <si>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</si>
  <si>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</si>
  <si>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</si>
  <si>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</si>
  <si>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</si>
  <si>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</si>
  <si>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</si>
  <si>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</si>
  <si>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</si>
  <si>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</si>
  <si>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</si>
  <si>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</si>
  <si>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</si>
  <si>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</si>
  <si>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</si>
  <si>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</si>
  <si>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</si>
  <si>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</si>
  <si>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</si>
  <si>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</si>
  <si>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</si>
  <si>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</si>
  <si>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</si>
  <si>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</si>
  <si>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</si>
  <si>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</si>
  <si>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</si>
  <si>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</si>
  <si>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</si>
  <si>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</si>
  <si>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</si>
  <si>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</si>
  <si>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</si>
  <si>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</si>
  <si>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</si>
  <si>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</si>
  <si>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</si>
  <si>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</si>
  <si>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</si>
  <si>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</si>
  <si>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</si>
  <si>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</si>
  <si>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</si>
  <si>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</si>
  <si>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</si>
  <si>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</si>
  <si>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</si>
  <si>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</si>
  <si>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</si>
  <si>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</si>
  <si>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</si>
  <si>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</si>
  <si>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</si>
  <si>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</si>
  <si>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</si>
  <si>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</si>
  <si>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</si>
  <si>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</si>
  <si>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</si>
  <si>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</si>
  <si>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</si>
  <si>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</si>
  <si>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</si>
  <si>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</si>
  <si>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</si>
  <si>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</si>
  <si>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</si>
  <si>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</si>
  <si>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</si>
  <si>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</si>
  <si>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</si>
  <si>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</si>
  <si>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</si>
  <si>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</si>
  <si>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</si>
  <si>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</si>
  <si>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</si>
  <si>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</si>
  <si>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</si>
  <si>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</si>
  <si>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</si>
  <si>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</si>
  <si>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</si>
  <si>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</si>
  <si>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</si>
  <si>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</si>
  <si>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</si>
  <si>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</si>
  <si>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</si>
  <si>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</si>
  <si>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</si>
  <si>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</si>
  <si>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</si>
  <si>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</si>
  <si>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</si>
  <si>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</si>
  <si>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</si>
  <si>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</si>
  <si>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</si>
  <si>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</si>
  <si>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</si>
  <si>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</si>
  <si>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</si>
  <si>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</si>
  <si>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</si>
  <si>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</si>
  <si>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</si>
  <si>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</si>
  <si>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</si>
  <si>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</si>
  <si>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</si>
  <si>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</si>
  <si>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</si>
  <si>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</si>
  <si>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</si>
  <si>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</si>
  <si>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</si>
  <si>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</si>
  <si>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</si>
  <si>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</si>
  <si>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</si>
  <si>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</si>
  <si>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</si>
  <si>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</si>
  <si>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</si>
  <si>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</si>
  <si>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</si>
  <si>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</si>
  <si>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</si>
  <si>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</si>
  <si>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</si>
  <si>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</si>
  <si>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</si>
  <si>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</si>
  <si>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</si>
  <si>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</si>
  <si>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</si>
  <si>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</si>
  <si>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</si>
  <si>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</si>
  <si>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</si>
  <si>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</si>
  <si>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</si>
  <si>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</si>
  <si>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</si>
  <si>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</si>
  <si>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</si>
  <si>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</si>
  <si>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</si>
  <si>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</si>
  <si>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</si>
  <si>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</si>
  <si>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</si>
  <si>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</si>
  <si>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</si>
  <si>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</si>
  <si>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</si>
  <si>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</si>
  <si>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</si>
  <si>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</si>
  <si>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</si>
  <si>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</si>
  <si>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</si>
  <si>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</si>
  <si>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</si>
  <si>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</si>
  <si>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</si>
  <si>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</si>
  <si>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</si>
  <si>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</si>
  <si>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</si>
  <si>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</si>
  <si>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</si>
  <si>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</si>
  <si>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</si>
  <si>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</si>
  <si>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</si>
  <si>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</si>
  <si>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</si>
  <si>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</si>
  <si>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</si>
  <si>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</si>
  <si>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</si>
  <si>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</si>
  <si>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</si>
  <si>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</si>
  <si>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</si>
  <si>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</si>
  <si>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</si>
  <si>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</si>
  <si>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</si>
  <si>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</si>
  <si>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</si>
  <si>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</si>
  <si>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</si>
  <si>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</si>
  <si>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</si>
  <si>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</si>
  <si>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</si>
  <si>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</si>
  <si>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</si>
  <si>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</si>
  <si>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</si>
  <si>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</si>
  <si>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</si>
  <si>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</si>
  <si>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</si>
  <si>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</si>
  <si>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</si>
  <si>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</si>
  <si>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</si>
  <si>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</si>
  <si>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</si>
  <si>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</si>
  <si>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</si>
  <si>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</si>
  <si>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</si>
  <si>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</si>
  <si>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</si>
  <si>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</si>
  <si>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</si>
  <si>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</si>
  <si>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</si>
  <si>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</si>
  <si>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</si>
  <si>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</si>
  <si>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</si>
  <si>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</si>
  <si>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</si>
  <si>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</si>
  <si>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</si>
  <si>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</si>
  <si>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</si>
  <si>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</si>
  <si>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</si>
  <si>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</si>
  <si>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</si>
  <si>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</si>
  <si>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</si>
  <si>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</si>
  <si>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</si>
  <si>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</si>
  <si>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</si>
  <si>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</si>
  <si>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</si>
  <si>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</si>
  <si>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</si>
  <si>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</si>
  <si>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</si>
  <si>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</si>
  <si>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</si>
  <si>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</si>
  <si>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</si>
  <si>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</si>
  <si>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</si>
  <si>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</si>
  <si>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</si>
  <si>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</si>
  <si>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</si>
  <si>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</si>
  <si>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</si>
  <si>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</si>
  <si>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</si>
  <si>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</si>
  <si>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</si>
  <si>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</si>
  <si>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</si>
  <si>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</si>
  <si>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</si>
  <si>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</si>
  <si>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</si>
  <si>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</si>
  <si>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</si>
  <si>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</si>
  <si>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</si>
  <si>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</si>
  <si>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</si>
  <si>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</si>
  <si>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</si>
  <si>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</si>
  <si>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</si>
  <si>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</si>
  <si>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</si>
  <si>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</si>
  <si>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</si>
  <si>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</si>
  <si>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</si>
  <si>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</si>
  <si>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</si>
  <si>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</si>
  <si>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</si>
  <si>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</si>
  <si>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</si>
  <si>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</si>
  <si>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</si>
  <si>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</si>
  <si>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</si>
  <si>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</si>
  <si>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</si>
  <si>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</si>
  <si>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</si>
  <si>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</si>
  <si>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</si>
  <si>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</si>
  <si>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</si>
  <si>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</si>
  <si>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</si>
  <si>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</si>
  <si>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</si>
  <si>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</si>
  <si>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</si>
  <si>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</si>
  <si>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</si>
  <si>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</si>
  <si>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</si>
  <si>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</si>
  <si>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</si>
  <si>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</si>
  <si>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</si>
  <si>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</si>
  <si>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</si>
  <si>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</si>
  <si>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</si>
  <si>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</si>
  <si>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</si>
  <si>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</si>
  <si>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</si>
  <si>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</si>
  <si>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</si>
  <si>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</si>
  <si>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</si>
  <si>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</si>
  <si>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</si>
  <si>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</si>
  <si>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</si>
  <si>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</si>
  <si>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</si>
  <si>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</si>
  <si>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</si>
  <si>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</si>
  <si>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</si>
  <si>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</si>
  <si>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</si>
  <si>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</si>
  <si>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</si>
  <si>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</si>
  <si>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</si>
  <si>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</si>
  <si>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</si>
  <si>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</si>
  <si>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</si>
  <si>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</si>
  <si>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</si>
  <si>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</si>
  <si>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</si>
  <si>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</si>
  <si>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</si>
  <si>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</si>
  <si>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</si>
  <si>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</si>
  <si>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</si>
  <si>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</si>
  <si>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</si>
  <si>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</si>
  <si>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</si>
  <si>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</si>
  <si>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</si>
  <si>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</si>
  <si>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</si>
  <si>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</si>
  <si>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</si>
  <si>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</si>
  <si>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</si>
  <si>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</si>
  <si>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</si>
  <si>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</si>
  <si>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</si>
  <si>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</si>
  <si>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</si>
  <si>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</si>
  <si>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</si>
  <si>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</si>
  <si>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</si>
  <si>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</si>
  <si>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</si>
  <si>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</si>
  <si>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</si>
  <si>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</si>
  <si>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</si>
  <si>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</si>
  <si>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</si>
  <si>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</si>
  <si>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</si>
  <si>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</si>
  <si>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</si>
  <si>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</si>
  <si>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</si>
  <si>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</si>
  <si>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</si>
  <si>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</si>
  <si>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</si>
  <si>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</si>
  <si>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</si>
  <si>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</si>
  <si>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</si>
  <si>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</si>
  <si>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</si>
  <si>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</si>
  <si>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</si>
  <si>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</si>
  <si>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</si>
  <si>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</si>
  <si>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</si>
  <si>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</si>
  <si>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</si>
  <si>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</si>
  <si>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</si>
  <si>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</si>
  <si>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</si>
  <si>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</si>
  <si>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</si>
  <si>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</si>
  <si>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</si>
  <si>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</si>
  <si>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</si>
  <si>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</si>
  <si>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</si>
  <si>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</si>
  <si>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</si>
  <si>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</si>
  <si>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</si>
  <si>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</si>
  <si>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</si>
  <si>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</si>
  <si>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</si>
  <si>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</si>
  <si>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</si>
  <si>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</si>
  <si>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</si>
  <si>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</si>
  <si>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</si>
  <si>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</si>
  <si>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</si>
  <si>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</si>
  <si>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</si>
  <si>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</si>
  <si>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</si>
  <si>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</si>
  <si>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</si>
  <si>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</si>
  <si>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</si>
  <si>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</si>
  <si>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</si>
  <si>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</si>
  <si>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</si>
  <si>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</si>
  <si>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</si>
  <si>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</si>
  <si>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</si>
  <si>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</si>
  <si>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</si>
  <si>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</si>
  <si>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</si>
  <si>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</si>
  <si>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</si>
  <si>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</si>
  <si>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</si>
  <si>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</si>
  <si>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</si>
  <si>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</si>
  <si>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</si>
  <si>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</si>
  <si>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</si>
  <si>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</si>
  <si>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</si>
  <si>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</si>
  <si>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</si>
  <si>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</si>
  <si>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</si>
  <si>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</si>
  <si>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</si>
  <si>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</si>
  <si>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</si>
  <si>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</si>
  <si>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</si>
  <si>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</si>
  <si>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</si>
  <si>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</si>
  <si>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</si>
  <si>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</si>
  <si>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</si>
  <si>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</si>
  <si>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</si>
  <si>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</si>
  <si>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</si>
  <si>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</si>
  <si>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</si>
  <si>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</si>
  <si>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</si>
  <si>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</si>
  <si>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</si>
  <si>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</si>
  <si>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</si>
  <si>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</si>
  <si>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</si>
  <si>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</si>
  <si>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</si>
  <si>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</si>
  <si>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</si>
  <si>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</si>
  <si>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</si>
  <si>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</si>
  <si>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</si>
  <si>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</si>
  <si>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</si>
  <si>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</si>
  <si>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</si>
  <si>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</si>
  <si>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</si>
  <si>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</si>
  <si>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</si>
  <si>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</si>
  <si>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</si>
  <si>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</si>
  <si>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</si>
  <si>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</si>
  <si>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</si>
  <si>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</si>
  <si>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</si>
  <si>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</si>
  <si>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</si>
  <si>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</si>
  <si>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</si>
  <si>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</si>
  <si>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</si>
  <si>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</si>
  <si>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</si>
  <si>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</si>
  <si>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</si>
  <si>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</si>
  <si>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</si>
  <si>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</si>
  <si>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</si>
  <si>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</si>
  <si>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</si>
  <si>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</si>
  <si>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</si>
  <si>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</si>
  <si>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</si>
  <si>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</si>
  <si>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</si>
  <si>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</si>
  <si>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</si>
  <si>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</si>
  <si>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</si>
  <si>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</si>
  <si>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</si>
  <si>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</si>
  <si>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</si>
  <si>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</si>
  <si>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</si>
  <si>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</si>
  <si>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</si>
  <si>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</si>
  <si>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</si>
  <si>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</si>
  <si>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</si>
  <si>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</si>
  <si>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</si>
  <si>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</si>
  <si>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</si>
  <si>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</si>
  <si>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</si>
  <si>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</si>
  <si>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</si>
  <si>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</si>
  <si>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</si>
  <si>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</si>
  <si>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</si>
  <si>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</si>
  <si>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</si>
  <si>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</si>
  <si>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</si>
  <si>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</si>
  <si>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</si>
  <si>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</si>
  <si>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</si>
  <si>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</si>
  <si>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</si>
  <si>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</si>
  <si>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</si>
  <si>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</si>
  <si>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</si>
  <si>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</si>
  <si>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</si>
  <si>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</si>
  <si>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</si>
  <si>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</si>
  <si>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</si>
  <si>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</si>
  <si>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</si>
  <si>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</si>
  <si>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</si>
  <si>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</si>
  <si>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</si>
  <si>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</si>
  <si>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</si>
  <si>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</si>
  <si>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</si>
  <si>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</si>
  <si>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</si>
  <si>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</si>
  <si>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</si>
  <si>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</si>
  <si>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</si>
  <si>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</si>
  <si>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</si>
  <si>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</si>
  <si>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</si>
  <si>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</si>
  <si>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</si>
  <si>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</si>
  <si>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</si>
  <si>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</si>
  <si>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</si>
  <si>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</si>
  <si>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</si>
  <si>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</si>
  <si>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</si>
  <si>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</si>
  <si>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</si>
  <si>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</si>
  <si>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</si>
  <si>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</si>
  <si>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</si>
  <si>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</si>
  <si>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</si>
  <si>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</si>
  <si>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</si>
  <si>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</si>
  <si>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</si>
  <si>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</si>
  <si>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</si>
  <si>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</si>
  <si>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</si>
  <si>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</si>
  <si>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</si>
  <si>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</si>
  <si>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</si>
  <si>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</si>
  <si>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</si>
  <si>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</si>
  <si>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</si>
  <si>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</si>
  <si>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</si>
  <si>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</si>
  <si>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</si>
  <si>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</si>
  <si>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</si>
  <si>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</si>
  <si>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</si>
  <si>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</si>
  <si>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</si>
  <si>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</si>
  <si>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</si>
  <si>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</si>
  <si>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</si>
  <si>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</si>
  <si>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</si>
  <si>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</si>
  <si>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</si>
  <si>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</si>
  <si>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</si>
  <si>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</si>
  <si>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</si>
  <si>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</si>
  <si>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</si>
  <si>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</si>
  <si>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</si>
  <si>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</si>
  <si>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</si>
  <si>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</si>
  <si>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</si>
  <si>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</si>
  <si>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</si>
  <si>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</si>
  <si>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</si>
  <si>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</si>
  <si>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</si>
  <si>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</si>
  <si>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</si>
  <si>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</si>
  <si>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</si>
  <si>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</si>
  <si>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</si>
  <si>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</si>
  <si>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</si>
  <si>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</si>
  <si>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</si>
  <si>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</si>
  <si>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</si>
  <si>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</si>
  <si>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</si>
  <si>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</si>
  <si>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</si>
  <si>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</si>
  <si>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</si>
  <si>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</si>
  <si>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</si>
  <si>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</si>
  <si>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</si>
  <si>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</si>
  <si>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</si>
  <si>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</si>
  <si>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</si>
  <si>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</si>
  <si>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</si>
  <si>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</si>
  <si>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</si>
  <si>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</si>
  <si>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</si>
  <si>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</si>
  <si>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</si>
  <si>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</si>
  <si>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</si>
  <si>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</si>
  <si>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</si>
  <si>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</si>
  <si>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</si>
  <si>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</si>
  <si>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</si>
  <si>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</si>
  <si>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</si>
  <si>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</si>
  <si>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</si>
  <si>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</si>
  <si>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</si>
  <si>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</si>
  <si>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</si>
  <si>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</si>
  <si>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</si>
  <si>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</si>
  <si>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</si>
  <si>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</si>
  <si>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</si>
  <si>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</si>
  <si>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</si>
  <si>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</si>
  <si>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</si>
  <si>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</si>
  <si>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</si>
  <si>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</si>
  <si>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</si>
  <si>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</si>
  <si>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</si>
  <si>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</si>
  <si>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</si>
  <si>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</si>
  <si>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</si>
  <si>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</si>
  <si>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</si>
  <si>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</si>
  <si>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</si>
  <si>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</si>
  <si>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</si>
  <si>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</si>
  <si>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</si>
  <si>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</si>
  <si>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</si>
  <si>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</si>
  <si>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</si>
  <si>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</si>
  <si>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</si>
  <si>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</si>
  <si>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</si>
  <si>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</si>
  <si>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</si>
  <si>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</si>
  <si>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</si>
  <si>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</si>
  <si>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</si>
  <si>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</si>
  <si>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</si>
  <si>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</si>
  <si>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</si>
  <si>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</si>
  <si>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</si>
  <si>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</si>
  <si>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</si>
  <si>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</si>
  <si>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</si>
  <si>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</si>
  <si>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</si>
  <si>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</si>
  <si>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</si>
  <si>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</si>
  <si>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</si>
  <si>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</si>
  <si>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</si>
  <si>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</si>
  <si>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</si>
  <si>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</si>
  <si>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</si>
  <si>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</si>
  <si>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</si>
  <si>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</si>
  <si>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</si>
  <si>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</si>
  <si>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</si>
  <si>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</si>
  <si>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</si>
  <si>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</si>
  <si>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</si>
  <si>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</si>
  <si>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</si>
  <si>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</si>
  <si>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</si>
  <si>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</si>
  <si>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</si>
  <si>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</si>
  <si>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</si>
  <si>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</si>
  <si>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</si>
  <si>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</si>
  <si>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</si>
  <si>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</si>
  <si>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</si>
  <si>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</si>
  <si>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</si>
  <si>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</si>
  <si>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</si>
  <si>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</si>
  <si>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</si>
  <si>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</si>
  <si>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</si>
  <si>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</si>
  <si>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</si>
  <si>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</si>
  <si>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</si>
  <si>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</si>
  <si>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</si>
  <si>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</si>
  <si>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</si>
  <si>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</si>
  <si>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</si>
  <si>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</si>
  <si>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</si>
  <si>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</si>
  <si>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</si>
  <si>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</si>
  <si>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</si>
  <si>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</si>
  <si>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</si>
  <si>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</si>
  <si>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</si>
  <si>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</si>
  <si>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</si>
  <si>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</si>
  <si>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</si>
  <si>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</si>
  <si>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</si>
  <si>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</si>
  <si>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</si>
  <si>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</si>
  <si>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</si>
  <si>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</si>
  <si>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</si>
  <si>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</si>
  <si>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</si>
  <si>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</si>
  <si>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</si>
  <si>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</si>
  <si>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</si>
  <si>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</si>
  <si>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</si>
  <si>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</si>
  <si>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</si>
  <si>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</si>
  <si>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</si>
  <si>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</si>
  <si>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</si>
  <si>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</si>
  <si>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</si>
  <si>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</si>
  <si>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</si>
  <si>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</si>
  <si>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</si>
  <si>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</si>
  <si>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</si>
  <si>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</si>
  <si>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</si>
  <si>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</si>
  <si>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</si>
  <si>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</si>
  <si>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</si>
  <si>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</si>
  <si>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</si>
  <si>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</si>
  <si>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</si>
  <si>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</si>
  <si>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</si>
  <si>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</si>
  <si>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</si>
  <si>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</si>
  <si>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</si>
  <si>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</si>
  <si>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</si>
  <si>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</si>
  <si>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</si>
  <si>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</si>
  <si>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</si>
  <si>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</si>
  <si>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</si>
  <si>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</si>
  <si>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</si>
  <si>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</si>
  <si>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</si>
  <si>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</si>
  <si>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</si>
  <si>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</si>
  <si>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</si>
  <si>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</si>
  <si>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</si>
  <si>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</si>
  <si>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</si>
  <si>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</si>
  <si>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</si>
  <si>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</si>
  <si>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</si>
  <si>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</si>
  <si>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</si>
  <si>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</si>
  <si>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</si>
  <si>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</si>
  <si>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</si>
  <si>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</si>
  <si>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</si>
  <si>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</si>
  <si>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</si>
  <si>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</si>
  <si>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</si>
  <si>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</si>
  <si>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</si>
  <si>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</si>
  <si>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</si>
  <si>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</si>
  <si>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</si>
  <si>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</si>
  <si>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</si>
  <si>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</si>
  <si>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</si>
  <si>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</si>
  <si>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</si>
  <si>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</si>
  <si>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</si>
  <si>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</si>
  <si>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</si>
  <si>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</si>
  <si>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</si>
  <si>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</si>
  <si>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</si>
  <si>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</si>
  <si>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</si>
  <si>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</si>
  <si>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</si>
  <si>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</si>
  <si>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</si>
  <si>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</si>
  <si>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</si>
  <si>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</si>
  <si>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</si>
  <si>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</si>
  <si>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</si>
  <si>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</si>
  <si>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</si>
  <si>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</si>
  <si>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</si>
  <si>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</si>
  <si>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</si>
  <si>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</si>
  <si>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</si>
  <si>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</si>
  <si>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</si>
  <si>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</si>
  <si>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</si>
  <si>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</si>
  <si>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</si>
  <si>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</si>
  <si>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</si>
  <si>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</si>
  <si>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</si>
  <si>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</si>
  <si>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</si>
  <si>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</si>
  <si>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</si>
  <si>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</si>
  <si>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</si>
  <si>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</si>
  <si>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</si>
  <si>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</si>
  <si>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</si>
  <si>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</si>
  <si>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</si>
  <si>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</si>
  <si>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</si>
  <si>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</si>
  <si>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</si>
  <si>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</si>
  <si>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</si>
  <si>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</si>
  <si>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</si>
  <si>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</si>
  <si>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</si>
  <si>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</si>
  <si>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</si>
  <si>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</si>
  <si>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</si>
  <si>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</si>
  <si>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</si>
  <si>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</si>
  <si>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</si>
  <si>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</si>
  <si>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</si>
  <si>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</si>
  <si>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</si>
  <si>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</si>
  <si>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</si>
  <si>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</si>
  <si>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</si>
  <si>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</si>
  <si>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</si>
  <si>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</si>
  <si>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</si>
  <si>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</si>
  <si>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</si>
  <si>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</si>
  <si>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</si>
  <si>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</si>
  <si>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</si>
  <si>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</si>
  <si>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</si>
  <si>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</si>
  <si>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</si>
  <si>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</si>
  <si>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</si>
  <si>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</si>
  <si>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</si>
  <si>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</si>
  <si>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</si>
  <si>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</si>
  <si>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</si>
  <si>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</si>
  <si>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</si>
  <si>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</si>
  <si>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</si>
  <si>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</si>
  <si>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</si>
  <si>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</si>
  <si>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</si>
  <si>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</si>
  <si>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</si>
  <si>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</si>
  <si>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</si>
  <si>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</si>
  <si>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</si>
  <si>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</si>
  <si>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</si>
  <si>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</si>
  <si>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</si>
  <si>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</si>
  <si>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</si>
  <si>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</si>
  <si>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</si>
  <si>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</si>
  <si>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</si>
  <si>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</si>
  <si>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</si>
  <si>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</si>
  <si>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</si>
  <si>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</si>
  <si>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</si>
  <si>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</si>
  <si>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</si>
  <si>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</si>
  <si>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</si>
  <si>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</si>
  <si>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</si>
  <si>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</si>
  <si>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</si>
  <si>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</si>
  <si>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</si>
  <si>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</si>
  <si>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</si>
  <si>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</si>
  <si>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</si>
  <si>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</si>
  <si>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</si>
  <si>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</si>
  <si>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</si>
  <si>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</si>
  <si>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</si>
  <si>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</si>
  <si>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</si>
  <si>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</si>
  <si>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</si>
  <si>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</si>
  <si>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</si>
  <si>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</si>
  <si>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</si>
  <si>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</si>
  <si>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</si>
  <si>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</si>
  <si>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</si>
  <si>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</si>
  <si>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</si>
  <si>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</si>
  <si>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</si>
  <si>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</si>
  <si>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</si>
  <si>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</si>
  <si>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</si>
  <si>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</si>
  <si>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</si>
  <si>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</si>
  <si>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</si>
  <si>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</si>
  <si>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</si>
  <si>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</si>
  <si>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</si>
  <si>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</si>
  <si>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</si>
  <si>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</si>
  <si>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</si>
  <si>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</si>
  <si>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</si>
  <si>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</si>
  <si>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</si>
  <si>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</si>
  <si>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</si>
  <si>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</si>
  <si>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</si>
  <si>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</si>
  <si>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</si>
  <si>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</si>
  <si>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</si>
  <si>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</si>
  <si>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</si>
  <si>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</si>
  <si>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</si>
  <si>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</si>
  <si>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</si>
  <si>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</si>
  <si>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</si>
  <si>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</si>
  <si>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</si>
  <si>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</si>
  <si>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</si>
  <si>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</si>
  <si>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</si>
  <si>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</si>
  <si>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</si>
  <si>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</si>
  <si>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</si>
  <si>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</si>
  <si>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</si>
  <si>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</si>
  <si>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</si>
  <si>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</si>
  <si>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</si>
  <si>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</si>
  <si>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</si>
  <si>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</si>
  <si>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</si>
  <si>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</si>
  <si>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</si>
  <si>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</si>
  <si>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</si>
  <si>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</si>
  <si>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</si>
  <si>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</si>
  <si>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</si>
  <si>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</si>
  <si>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</si>
  <si>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</si>
  <si>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</si>
  <si>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</si>
  <si>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</si>
  <si>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</si>
  <si>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</si>
  <si>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</si>
  <si>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</si>
  <si>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</si>
  <si>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</si>
  <si>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</si>
  <si>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</si>
  <si>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</si>
  <si>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</si>
  <si>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</si>
  <si>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</si>
  <si>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</si>
  <si>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</si>
  <si>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</si>
  <si>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</si>
  <si>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</si>
  <si>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</si>
  <si>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</si>
  <si>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</si>
  <si>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</si>
  <si>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</si>
  <si>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</si>
  <si>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</si>
  <si>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</si>
  <si>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</si>
  <si>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</si>
  <si>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</si>
  <si>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</si>
  <si>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</si>
  <si>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</si>
  <si>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</si>
  <si>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</si>
  <si>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</si>
  <si>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</si>
  <si>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</si>
  <si>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</si>
  <si>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</si>
  <si>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</si>
  <si>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</si>
  <si>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</si>
  <si>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</si>
  <si>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</si>
  <si>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</si>
  <si>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</si>
  <si>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</si>
  <si>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</si>
  <si>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</si>
  <si>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</si>
  <si>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</si>
  <si>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</si>
  <si>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</si>
  <si>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</si>
  <si>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</si>
  <si>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</si>
  <si>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</si>
  <si>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</si>
  <si>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</si>
  <si>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</si>
  <si>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</si>
  <si>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</si>
  <si>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</si>
  <si>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</si>
  <si>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</si>
  <si>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</si>
  <si>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</si>
  <si>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</si>
  <si>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</si>
  <si>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</si>
  <si>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</si>
  <si>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</si>
  <si>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</si>
  <si>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</si>
  <si>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</si>
  <si>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</si>
  <si>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</si>
  <si>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</si>
  <si>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</si>
  <si>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</si>
  <si>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</si>
  <si>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</si>
  <si>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</si>
  <si>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</si>
  <si>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</si>
  <si>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</si>
  <si>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</si>
  <si>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</si>
  <si>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</si>
  <si>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</si>
  <si>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</si>
  <si>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</si>
  <si>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</si>
  <si>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</si>
  <si>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</si>
  <si>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</si>
  <si>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</si>
  <si>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</si>
  <si>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</si>
  <si>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</si>
  <si>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</si>
  <si>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</si>
  <si>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</si>
  <si>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</si>
  <si>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</si>
  <si>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</si>
  <si>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</si>
  <si>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</si>
  <si>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</si>
  <si>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</si>
  <si>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</si>
  <si>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</si>
  <si>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</si>
  <si>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</si>
  <si>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</si>
  <si>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</si>
  <si>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</si>
  <si>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</si>
  <si>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</si>
  <si>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</si>
  <si>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</si>
  <si>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</si>
  <si>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</si>
  <si>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</si>
  <si>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</si>
  <si>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</si>
  <si>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</si>
  <si>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</si>
  <si>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</si>
  <si>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</si>
  <si>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</si>
  <si>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</si>
  <si>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</si>
  <si>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</si>
  <si>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</si>
  <si>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</si>
  <si>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</si>
  <si>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</si>
  <si>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</si>
  <si>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</si>
  <si>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</si>
  <si>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</si>
  <si>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</si>
  <si>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</si>
  <si>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</si>
  <si>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</si>
  <si>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</si>
  <si>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</si>
  <si>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</si>
  <si>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</si>
  <si>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</si>
  <si>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</si>
  <si>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</si>
  <si>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</si>
  <si>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</si>
  <si>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</si>
  <si>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</si>
  <si>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</si>
  <si>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</si>
  <si>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</si>
  <si>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</si>
  <si>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</si>
  <si>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</si>
  <si>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</si>
  <si>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</si>
  <si>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</si>
  <si>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</si>
  <si>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</si>
  <si>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</si>
  <si>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</si>
  <si>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</si>
  <si>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</si>
  <si>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</si>
  <si>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</si>
  <si>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</si>
  <si>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</si>
  <si>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</si>
  <si>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</si>
  <si>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</si>
  <si>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</si>
  <si>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</si>
  <si>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</si>
  <si>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</si>
  <si>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</si>
  <si>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</si>
  <si>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</si>
  <si>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</si>
  <si>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</si>
  <si>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</si>
  <si>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</si>
  <si>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</si>
  <si>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</si>
  <si>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</si>
  <si>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</si>
  <si>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</si>
  <si>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</si>
  <si>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</si>
  <si>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</si>
  <si>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</si>
  <si>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</si>
  <si>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</si>
  <si>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</si>
  <si>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</si>
  <si>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</si>
  <si>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</si>
  <si>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</si>
  <si>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</si>
  <si>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</si>
  <si>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</si>
  <si>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</si>
  <si>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</si>
  <si>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</si>
  <si>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</si>
  <si>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</si>
  <si>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</si>
  <si>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</si>
  <si>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</si>
  <si>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</si>
  <si>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</si>
  <si>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</si>
  <si>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</si>
  <si>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</si>
  <si>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</si>
  <si>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</si>
  <si>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</si>
  <si>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</si>
  <si>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</si>
  <si>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</si>
  <si>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</si>
  <si>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</si>
  <si>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</si>
  <si>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</si>
  <si>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</si>
  <si>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</si>
  <si>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</si>
  <si>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</si>
  <si>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</si>
  <si>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</si>
  <si>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</si>
  <si>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</si>
  <si>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</si>
  <si>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</si>
  <si>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</si>
  <si>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</si>
  <si>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</si>
  <si>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</si>
  <si>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</si>
  <si>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</si>
  <si>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</si>
  <si>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</si>
  <si>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</si>
  <si>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</si>
  <si>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</si>
  <si>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</si>
  <si>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</si>
  <si>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</si>
  <si>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</si>
  <si>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</si>
  <si>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</si>
  <si>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</si>
  <si>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</si>
  <si>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</si>
  <si>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</si>
  <si>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</si>
  <si>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</si>
  <si>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</si>
  <si>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</si>
  <si>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</si>
  <si>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</si>
  <si>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</si>
  <si>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</si>
  <si>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</si>
  <si>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</si>
  <si>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</si>
  <si>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</si>
  <si>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</si>
  <si>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</si>
  <si>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</si>
  <si>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</si>
  <si>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</si>
  <si>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</si>
  <si>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</si>
  <si>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</si>
  <si>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</si>
  <si>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</si>
  <si>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</si>
  <si>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</si>
  <si>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</si>
  <si>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</si>
  <si>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</si>
  <si>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</si>
  <si>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</si>
  <si>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</si>
  <si>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</si>
  <si>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</si>
  <si>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</si>
  <si>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</si>
  <si>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</si>
  <si>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</si>
  <si>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</si>
  <si>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</si>
  <si>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</si>
  <si>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</si>
  <si>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</si>
  <si>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</si>
  <si>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</si>
  <si>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</si>
  <si>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</si>
  <si>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</si>
  <si>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</si>
  <si>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</si>
  <si>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</si>
  <si>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</si>
  <si>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</si>
  <si>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</si>
  <si>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</si>
  <si>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</si>
  <si>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</si>
  <si>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</si>
  <si>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</si>
  <si>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</si>
  <si>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</si>
  <si>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</si>
  <si>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</si>
  <si>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</si>
  <si>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</si>
  <si>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</si>
  <si>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</si>
  <si>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</si>
  <si>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</si>
  <si>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</si>
  <si>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</si>
  <si>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</si>
  <si>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</si>
  <si>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</si>
  <si>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</si>
  <si>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</si>
  <si>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</si>
  <si>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</si>
  <si>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</si>
  <si>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</si>
  <si>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</si>
  <si>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</si>
  <si>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</si>
  <si>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</si>
  <si>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</si>
  <si>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</si>
  <si>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</si>
  <si>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</si>
  <si>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</si>
  <si>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</si>
  <si>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</si>
  <si>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</si>
  <si>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</si>
  <si>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</si>
  <si>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</si>
  <si>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</si>
  <si>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</si>
  <si>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</si>
  <si>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</si>
  <si>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</si>
  <si>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</si>
  <si>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</si>
  <si>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</si>
  <si>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</si>
  <si>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</si>
  <si>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</si>
  <si>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</si>
  <si>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</si>
  <si>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</si>
  <si>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</si>
  <si>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</si>
  <si>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</si>
  <si>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</si>
  <si>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</si>
  <si>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</si>
  <si>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</si>
  <si>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</si>
  <si>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</si>
  <si>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</si>
  <si>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</si>
  <si>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</si>
  <si>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</si>
  <si>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</si>
  <si>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</si>
  <si>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</si>
  <si>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</si>
  <si>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</si>
  <si>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</si>
  <si>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</si>
  <si>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</si>
  <si>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</si>
  <si>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</si>
  <si>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</si>
  <si>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</si>
  <si>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</si>
  <si>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</si>
  <si>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</si>
  <si>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</si>
  <si>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</si>
  <si>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</si>
  <si>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</si>
  <si>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</si>
  <si>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</si>
  <si>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</si>
  <si>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</si>
  <si>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</si>
  <si>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</si>
  <si>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</si>
  <si>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</si>
  <si>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</si>
  <si>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</si>
  <si>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</si>
  <si>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</si>
  <si>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</si>
  <si>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</si>
  <si>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</si>
  <si>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</si>
  <si>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</si>
  <si>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</si>
  <si>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</si>
  <si>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</si>
  <si>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</si>
  <si>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</si>
  <si>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</si>
  <si>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</si>
  <si>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</si>
  <si>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</si>
  <si>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</si>
  <si>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</si>
  <si>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</si>
  <si>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</si>
  <si>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</si>
  <si>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</si>
  <si>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</si>
  <si>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</si>
  <si>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</si>
  <si>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</si>
  <si>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</si>
  <si>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</si>
  <si>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</si>
  <si>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</si>
  <si>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</si>
  <si>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</si>
  <si>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</si>
  <si>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</si>
  <si>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</si>
  <si>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</si>
  <si>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</si>
  <si>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</si>
  <si>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</si>
  <si>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</si>
  <si>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</si>
  <si>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</si>
  <si>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</si>
  <si>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</si>
  <si>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</si>
  <si>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</si>
  <si>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</si>
  <si>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</si>
  <si>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</si>
  <si>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</si>
  <si>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</si>
  <si>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</si>
  <si>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</si>
  <si>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</si>
  <si>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</si>
  <si>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</si>
  <si>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</si>
  <si>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</si>
  <si>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</si>
  <si>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</si>
  <si>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</si>
  <si>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</si>
  <si>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</si>
  <si>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</si>
  <si>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</si>
  <si>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</si>
  <si>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</si>
  <si>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</si>
  <si>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</si>
  <si>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</si>
  <si>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</si>
  <si>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</si>
  <si>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</si>
  <si>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</si>
  <si>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</si>
  <si>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</si>
  <si>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</si>
  <si>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</si>
  <si>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</si>
  <si>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</si>
  <si>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</si>
  <si>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</si>
  <si>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</si>
  <si>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</si>
  <si>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</si>
  <si>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</si>
  <si>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</si>
  <si>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</si>
  <si>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</si>
  <si>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</si>
  <si>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</si>
  <si>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</si>
  <si>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</si>
  <si>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</si>
  <si>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</si>
  <si>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</si>
  <si>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</si>
  <si>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</si>
  <si>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</si>
  <si>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</si>
  <si>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</si>
  <si>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</si>
  <si>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</si>
  <si>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</si>
  <si>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</si>
  <si>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</si>
  <si>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</si>
  <si>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</si>
  <si>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</si>
  <si>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</si>
  <si>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</si>
  <si>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</si>
  <si>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</si>
  <si>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</si>
  <si>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</si>
  <si>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</si>
  <si>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</si>
  <si>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</si>
  <si>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</si>
  <si>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</si>
  <si>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</si>
  <si>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</si>
  <si>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</si>
  <si>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</si>
  <si>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</si>
  <si>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</si>
  <si>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</si>
  <si>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</si>
  <si>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</si>
  <si>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</si>
  <si>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</si>
  <si>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</si>
  <si>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</si>
  <si>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</si>
  <si>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</si>
  <si>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</si>
  <si>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</si>
  <si>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</si>
  <si>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</si>
  <si>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</si>
  <si>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</si>
  <si>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</si>
  <si>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</si>
  <si>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</si>
  <si>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</si>
  <si>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</si>
  <si>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</si>
  <si>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</si>
  <si>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</si>
  <si>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</si>
  <si>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</si>
  <si>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</si>
  <si>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</si>
  <si>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</si>
  <si>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</si>
  <si>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</si>
  <si>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</si>
  <si>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</si>
  <si>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</si>
  <si>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</si>
  <si>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</si>
  <si>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</si>
  <si>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</si>
  <si>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</si>
  <si>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</si>
  <si>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</si>
  <si>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</si>
  <si>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</si>
  <si>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</si>
  <si>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</si>
  <si>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</si>
  <si>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</si>
  <si>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</si>
  <si>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</si>
  <si>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</si>
  <si>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</si>
  <si>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</si>
  <si>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</si>
  <si>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</si>
  <si>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</si>
  <si>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</si>
  <si>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</si>
  <si>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</si>
  <si>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</si>
  <si>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</si>
  <si>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</si>
  <si>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</si>
  <si>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</si>
  <si>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</si>
  <si>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</si>
  <si>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</si>
  <si>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</si>
  <si>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</si>
  <si>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</si>
  <si>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</si>
  <si>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</si>
  <si>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</si>
  <si>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</si>
  <si>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</si>
  <si>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</si>
  <si>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</si>
  <si>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</si>
  <si>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</si>
  <si>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</si>
  <si>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</si>
  <si>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</si>
  <si>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</si>
  <si>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</si>
  <si>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</si>
  <si>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</si>
  <si>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</si>
  <si>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</si>
  <si>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</si>
  <si>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</si>
  <si>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</si>
  <si>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</si>
  <si>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</si>
  <si>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</si>
  <si>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</si>
  <si>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</si>
  <si>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</si>
  <si>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</si>
  <si>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</si>
  <si>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</si>
  <si>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</si>
  <si>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</si>
  <si>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</si>
  <si>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</si>
  <si>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</si>
  <si>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</si>
  <si>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</si>
  <si>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</si>
  <si>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</si>
  <si>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</si>
  <si>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</si>
  <si>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</si>
  <si>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</si>
  <si>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</si>
  <si>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</si>
  <si>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</si>
  <si>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</si>
  <si>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</si>
  <si>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</si>
  <si>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</si>
  <si>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</si>
  <si>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</si>
  <si>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</si>
  <si>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</si>
  <si>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</si>
  <si>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</si>
  <si>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</si>
  <si>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</si>
  <si>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</si>
  <si>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</si>
  <si>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</si>
  <si>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</si>
  <si>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</si>
  <si>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</si>
  <si>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</si>
  <si>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</si>
  <si>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</si>
  <si>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</si>
  <si>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</si>
  <si>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</si>
  <si>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</si>
  <si>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</si>
  <si>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</si>
  <si>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</si>
  <si>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</si>
  <si>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</si>
  <si>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</si>
  <si>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</si>
  <si>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</si>
  <si>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</si>
  <si>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</si>
  <si>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</si>
  <si>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</si>
  <si>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</si>
  <si>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</si>
  <si>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</si>
  <si>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</si>
  <si>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</si>
  <si>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</si>
  <si>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</si>
  <si>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</si>
  <si>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</si>
  <si>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</si>
  <si>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</si>
  <si>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</si>
  <si>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</si>
  <si>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</si>
  <si>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</si>
  <si>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</si>
  <si>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</si>
  <si>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</si>
  <si>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</si>
  <si>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</si>
  <si>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</si>
  <si>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</si>
  <si>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</si>
  <si>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</si>
  <si>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</si>
  <si>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</si>
  <si>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</si>
  <si>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</si>
  <si>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</si>
  <si>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</si>
  <si>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</si>
  <si>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</si>
  <si>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</si>
  <si>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</si>
  <si>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</si>
  <si>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</si>
  <si>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</si>
  <si>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</si>
  <si>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</si>
  <si>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</si>
  <si>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</si>
  <si>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</si>
  <si>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</si>
  <si>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</si>
  <si>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</si>
  <si>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</si>
  <si>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</si>
  <si>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</si>
  <si>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</si>
  <si>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</si>
  <si>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</si>
  <si>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</si>
  <si>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</si>
  <si>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</si>
  <si>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</si>
  <si>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</si>
  <si>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</si>
  <si>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</si>
  <si>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</si>
  <si>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</si>
  <si>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</si>
  <si>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</si>
  <si>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</si>
  <si>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</si>
  <si>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</si>
  <si>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</si>
  <si>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</si>
  <si>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</si>
  <si>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</si>
  <si>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</si>
  <si>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</si>
  <si>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</si>
  <si>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</si>
  <si>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</si>
  <si>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</si>
  <si>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</si>
  <si>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</si>
  <si>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</si>
  <si>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</si>
  <si>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</si>
  <si>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</si>
  <si>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</si>
  <si>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</si>
  <si>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</si>
  <si>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</si>
  <si>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</si>
  <si>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</si>
  <si>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</si>
  <si>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</si>
  <si>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</si>
  <si>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</si>
  <si>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</si>
  <si>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</si>
  <si>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</si>
  <si>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</si>
  <si>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</si>
  <si>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</si>
  <si>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</si>
  <si>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</si>
  <si>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</si>
  <si>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</si>
  <si>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</si>
  <si>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</si>
  <si>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</si>
  <si>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</si>
  <si>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</si>
  <si>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</si>
  <si>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</si>
  <si>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</si>
  <si>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</si>
  <si>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</si>
  <si>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</si>
  <si>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</si>
  <si>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</si>
  <si>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</si>
  <si>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</si>
  <si>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</si>
  <si>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</si>
  <si>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</si>
  <si>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</si>
  <si>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</si>
  <si>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</si>
  <si>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</si>
  <si>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</si>
  <si>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</si>
  <si>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</si>
  <si>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</si>
  <si>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</si>
  <si>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</si>
  <si>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</si>
  <si>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</si>
  <si>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</si>
  <si>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</si>
  <si>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</si>
  <si>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</si>
  <si>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</si>
  <si>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</si>
  <si>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</si>
  <si>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</si>
  <si>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</si>
  <si>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</si>
  <si>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</si>
  <si>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</si>
  <si>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</si>
  <si>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</si>
  <si>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</si>
  <si>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</si>
  <si>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</si>
  <si>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</si>
  <si>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</si>
  <si>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</si>
  <si>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</si>
  <si>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</si>
  <si>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</si>
  <si>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</si>
  <si>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</si>
  <si>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</si>
  <si>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</si>
  <si>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</si>
  <si>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</si>
  <si>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</si>
  <si>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</si>
  <si>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</si>
  <si>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</si>
  <si>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</si>
  <si>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</si>
  <si>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</si>
  <si>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</si>
  <si>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</si>
  <si>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</si>
  <si>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</si>
  <si>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</si>
  <si>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</si>
  <si>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</si>
  <si>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</si>
  <si>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</si>
  <si>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</si>
  <si>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</si>
  <si>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</si>
  <si>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</si>
  <si>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</si>
  <si>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</si>
  <si>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</si>
  <si>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</si>
  <si>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</si>
  <si>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</si>
  <si>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</si>
  <si>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</si>
  <si>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</si>
  <si>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</si>
  <si>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</si>
  <si>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</si>
  <si>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</si>
  <si>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</si>
  <si>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</si>
  <si>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</si>
  <si>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</si>
  <si>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</si>
  <si>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</si>
  <si>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</si>
  <si>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</si>
  <si>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</si>
  <si>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</si>
  <si>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</si>
  <si>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</si>
  <si>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</si>
  <si>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</si>
  <si>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</si>
  <si>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</si>
  <si>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</si>
  <si>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</si>
  <si>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</si>
  <si>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</si>
  <si>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</si>
  <si>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</si>
  <si>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</si>
  <si>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</si>
  <si>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</si>
  <si>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</si>
  <si>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</si>
  <si>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</si>
  <si>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</si>
  <si>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</si>
  <si>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</si>
  <si>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</si>
  <si>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</si>
  <si>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</si>
  <si>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</si>
  <si>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</si>
  <si>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</si>
  <si>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</si>
  <si>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</si>
  <si>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</si>
  <si>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</si>
  <si>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</si>
  <si>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</si>
  <si>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</si>
  <si>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</si>
  <si>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</si>
  <si>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</si>
  <si>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</si>
  <si>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</si>
  <si>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</si>
  <si>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</si>
  <si>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</si>
  <si>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</si>
  <si>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</si>
  <si>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</si>
  <si>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</si>
  <si>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</si>
  <si>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</si>
  <si>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</si>
  <si>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</si>
  <si>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</si>
  <si>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</si>
  <si>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</si>
  <si>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</si>
  <si>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</si>
  <si>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</si>
  <si>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</si>
  <si>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</si>
  <si>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</si>
  <si>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</si>
  <si>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</si>
  <si>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</si>
  <si>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</si>
  <si>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</si>
  <si>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</si>
  <si>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</si>
  <si>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</si>
  <si>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</si>
  <si>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</si>
  <si>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</si>
  <si>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</si>
  <si>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</si>
  <si>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</si>
  <si>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</si>
  <si>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</si>
  <si>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</si>
  <si>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</si>
  <si>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</si>
  <si>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</si>
  <si>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</si>
  <si>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</si>
  <si>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</si>
  <si>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</si>
  <si>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</si>
  <si>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</si>
  <si>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</si>
  <si>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</si>
  <si>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</si>
  <si>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</si>
  <si>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</si>
  <si>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</si>
  <si>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</si>
  <si>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</si>
  <si>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</si>
  <si>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</si>
  <si>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</si>
  <si>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</si>
  <si>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</si>
  <si>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</si>
  <si>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</si>
  <si>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</si>
  <si>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</si>
  <si>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</si>
  <si>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</si>
  <si>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</si>
  <si>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</si>
  <si>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</si>
  <si>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</si>
  <si>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</si>
  <si>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</si>
  <si>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</si>
  <si>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</si>
  <si>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</si>
  <si>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</si>
  <si>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</si>
  <si>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</si>
  <si>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</si>
  <si>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</si>
  <si>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</si>
  <si>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</si>
  <si>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</si>
  <si>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</si>
  <si>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</si>
  <si>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</si>
  <si>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</si>
  <si>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</si>
  <si>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</si>
  <si>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</si>
  <si>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</si>
  <si>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</si>
  <si>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</si>
  <si>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</si>
  <si>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</si>
  <si>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</si>
  <si>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</si>
  <si>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</si>
  <si>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</si>
  <si>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</si>
  <si>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</si>
  <si>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</si>
  <si>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</si>
  <si>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</si>
  <si>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</si>
  <si>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</si>
  <si>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</si>
  <si>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</si>
  <si>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</si>
  <si>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</si>
  <si>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</si>
  <si>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</si>
  <si>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</si>
  <si>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</si>
  <si>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</si>
  <si>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</si>
  <si>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</si>
  <si>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</si>
  <si>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</si>
  <si>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</si>
  <si>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</si>
  <si>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</si>
  <si>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</si>
  <si>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</si>
  <si>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</si>
  <si>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</si>
  <si>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</si>
  <si>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</si>
  <si>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</si>
  <si>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</si>
  <si>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</si>
  <si>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</si>
  <si>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</si>
  <si>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</si>
  <si>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</si>
  <si>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</si>
  <si>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</si>
  <si>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</si>
  <si>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</si>
  <si>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</si>
  <si>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</si>
  <si>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</si>
  <si>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</si>
  <si>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</si>
  <si>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</si>
  <si>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</si>
  <si>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</si>
  <si>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</si>
  <si>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</si>
  <si>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</si>
  <si>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</si>
  <si>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</si>
  <si>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</si>
  <si>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</si>
  <si>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</si>
  <si>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</si>
  <si>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</si>
  <si>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</si>
  <si>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</si>
  <si>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</si>
  <si>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</si>
  <si>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</si>
  <si>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</si>
  <si>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</si>
  <si>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</si>
  <si>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</si>
  <si>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</si>
  <si>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</si>
  <si>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</si>
  <si>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</si>
  <si>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</si>
  <si>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</si>
  <si>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</si>
  <si>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</si>
  <si>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</si>
  <si>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</si>
  <si>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</si>
  <si>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</si>
  <si>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</si>
  <si>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</si>
  <si>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</si>
  <si>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</si>
  <si>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</si>
  <si>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</si>
  <si>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</si>
  <si>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</si>
  <si>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</si>
  <si>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</si>
  <si>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</si>
  <si>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</si>
  <si>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</si>
  <si>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</si>
  <si>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</si>
  <si>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</si>
  <si>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</si>
  <si>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</si>
  <si>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</si>
  <si>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</si>
  <si>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</si>
  <si>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</si>
  <si>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</si>
  <si>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</si>
  <si>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</si>
  <si>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</si>
  <si>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</si>
  <si>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</si>
  <si>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</si>
  <si>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</si>
  <si>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</si>
  <si>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</si>
  <si>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</si>
  <si>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</si>
  <si>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</si>
  <si>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</si>
  <si>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</si>
  <si>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</si>
  <si>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</si>
  <si>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</si>
  <si>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</si>
  <si>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</si>
  <si>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</si>
  <si>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</si>
  <si>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</si>
  <si>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</si>
  <si>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</si>
  <si>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</si>
  <si>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</si>
  <si>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</si>
  <si>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</si>
  <si>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</si>
  <si>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</si>
  <si>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</si>
  <si>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</si>
  <si>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</si>
  <si>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</si>
  <si>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</si>
  <si>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</si>
  <si>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</si>
  <si>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</si>
  <si>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</si>
  <si>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</si>
  <si>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</si>
  <si>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</si>
  <si>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</si>
  <si>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</si>
  <si>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</si>
  <si>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</si>
  <si>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</si>
  <si>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</si>
  <si>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</si>
  <si>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</si>
  <si>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</si>
  <si>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</si>
  <si>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</si>
  <si>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</si>
  <si>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</si>
  <si>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</si>
  <si>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</si>
  <si>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</si>
  <si>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</si>
  <si>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</si>
  <si>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</si>
  <si>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</si>
  <si>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</si>
  <si>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</si>
  <si>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</si>
  <si>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</si>
  <si>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</si>
  <si>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</si>
  <si>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</si>
  <si>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</si>
  <si>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</si>
  <si>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</si>
  <si>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</si>
  <si>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</si>
  <si>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</si>
  <si>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</si>
  <si>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</si>
  <si>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</si>
  <si>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</si>
  <si>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</si>
  <si>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</si>
  <si>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</si>
  <si>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</si>
  <si>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</si>
  <si>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</si>
  <si>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</si>
  <si>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</si>
  <si>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</si>
  <si>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</si>
  <si>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</si>
  <si>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</si>
  <si>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</si>
  <si>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</si>
  <si>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</si>
  <si>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</si>
  <si>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</si>
  <si>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</si>
  <si>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</si>
  <si>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</si>
  <si>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</si>
  <si>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</si>
  <si>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</si>
  <si>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</si>
  <si>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</si>
  <si>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</si>
  <si>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</si>
  <si>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</si>
  <si>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</si>
  <si>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</si>
  <si>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</si>
  <si>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</si>
  <si>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</si>
  <si>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</si>
  <si>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</si>
  <si>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</si>
  <si>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</si>
  <si>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</si>
  <si>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</si>
  <si>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</si>
  <si>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</si>
  <si>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</si>
  <si>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</si>
  <si>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</si>
  <si>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</si>
  <si>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</si>
  <si>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</si>
  <si>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</si>
  <si>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</si>
  <si>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</si>
  <si>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</si>
  <si>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</si>
  <si>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</si>
  <si>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</si>
  <si>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</si>
  <si>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</si>
  <si>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</si>
  <si>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</si>
  <si>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</si>
  <si>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</si>
  <si>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</si>
  <si>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</si>
  <si>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</si>
  <si>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</si>
  <si>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</si>
  <si>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</si>
  <si>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</si>
  <si>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</si>
  <si>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</si>
  <si>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</si>
  <si>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</si>
  <si>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</si>
  <si>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</si>
  <si>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</si>
  <si>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</si>
  <si>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</si>
  <si>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</si>
  <si>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</si>
  <si>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</si>
  <si>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</si>
  <si>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</si>
  <si>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</si>
  <si>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</si>
  <si>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</si>
  <si>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</si>
  <si>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</si>
  <si>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</si>
  <si>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</si>
  <si>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</si>
  <si>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</si>
  <si>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</si>
  <si>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</si>
  <si>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</si>
  <si>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</si>
  <si>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</si>
  <si>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</si>
  <si>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</si>
  <si>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</si>
  <si>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</si>
  <si>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</si>
  <si>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</si>
  <si>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</si>
  <si>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</si>
  <si>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</si>
  <si>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</si>
  <si>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</si>
  <si>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</si>
  <si>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</si>
  <si>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</si>
  <si>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</si>
  <si>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</si>
  <si>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</si>
  <si>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</si>
  <si>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</si>
  <si>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</si>
  <si>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</si>
  <si>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</si>
  <si>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</si>
  <si>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</si>
  <si>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</si>
  <si>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</si>
  <si>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</si>
  <si>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</si>
  <si>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</si>
  <si>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</si>
  <si>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</si>
  <si>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</si>
  <si>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</si>
  <si>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</si>
  <si>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</si>
  <si>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</si>
  <si>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</si>
  <si>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</si>
  <si>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</si>
  <si>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</si>
  <si>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</si>
  <si>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</si>
  <si>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</si>
  <si>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</si>
  <si>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</si>
  <si>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</si>
  <si>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</si>
  <si>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</si>
  <si>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</si>
  <si>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</si>
  <si>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</si>
  <si>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</si>
  <si>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</si>
  <si>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</si>
  <si>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</si>
  <si>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</si>
  <si>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</si>
  <si>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</si>
  <si>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</si>
  <si>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</si>
  <si>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</si>
  <si>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</si>
  <si>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</si>
  <si>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</si>
  <si>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</si>
  <si>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</si>
  <si>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</si>
  <si>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</si>
  <si>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</si>
  <si>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</si>
  <si>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</si>
  <si>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</si>
  <si>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</si>
  <si>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</si>
  <si>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</si>
  <si>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</si>
  <si>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</si>
  <si>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</si>
  <si>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</si>
  <si>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</si>
  <si>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</si>
  <si>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</si>
  <si>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</si>
  <si>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</si>
  <si>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</si>
  <si>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</si>
  <si>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</si>
  <si>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</si>
  <si>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</si>
  <si>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</si>
  <si>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</si>
  <si>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</si>
  <si>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</si>
  <si>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</si>
  <si>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</si>
  <si>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</si>
  <si>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</si>
  <si>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</si>
  <si>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</si>
  <si>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</si>
  <si>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</si>
  <si>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</si>
  <si>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</si>
  <si>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</si>
  <si>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</si>
  <si>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</si>
  <si>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</si>
  <si>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</si>
  <si>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</si>
  <si>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</si>
  <si>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</si>
  <si>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</si>
  <si>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</si>
  <si>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</si>
  <si>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</si>
  <si>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</si>
  <si>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</si>
  <si>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</si>
  <si>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</si>
  <si>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</si>
  <si>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</si>
  <si>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</si>
  <si>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</si>
  <si>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</si>
  <si>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</si>
  <si>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</si>
  <si>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</si>
  <si>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</si>
  <si>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</si>
  <si>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</si>
  <si>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</si>
  <si>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</si>
  <si>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</si>
  <si>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</si>
  <si>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</si>
  <si>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</si>
  <si>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</si>
  <si>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</si>
  <si>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</si>
  <si>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</si>
  <si>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</si>
  <si>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</si>
  <si>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</si>
  <si>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</si>
  <si>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</si>
  <si>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</si>
  <si>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</si>
  <si>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</si>
  <si>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</si>
  <si>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</si>
  <si>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</si>
  <si>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</si>
  <si>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</si>
  <si>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</si>
  <si>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</si>
  <si>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</si>
  <si>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</si>
  <si>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</si>
  <si>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</si>
  <si>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</si>
  <si>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</si>
  <si>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</si>
  <si>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</si>
  <si>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</si>
  <si>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</si>
  <si>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</si>
  <si>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</si>
  <si>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</si>
  <si>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</si>
  <si>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</si>
  <si>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</si>
  <si>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</si>
  <si>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</si>
  <si>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</si>
  <si>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</si>
  <si>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</si>
  <si>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</si>
  <si>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</si>
  <si>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</si>
  <si>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</si>
  <si>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</si>
  <si>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</si>
  <si>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</si>
  <si>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</si>
  <si>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</si>
  <si>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</si>
  <si>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</si>
  <si>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</si>
  <si>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</si>
  <si>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</si>
  <si>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</si>
  <si>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</si>
  <si>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</si>
  <si>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</si>
  <si>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</si>
  <si>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</si>
  <si>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</si>
  <si>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</si>
  <si>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</si>
  <si>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</si>
  <si>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</si>
  <si>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</si>
  <si>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</si>
  <si>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</si>
  <si>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</si>
  <si>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</si>
  <si>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</si>
  <si>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</si>
  <si>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</si>
  <si>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</si>
  <si>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</si>
  <si>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</si>
  <si>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</si>
  <si>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</si>
  <si>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</si>
  <si>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</si>
  <si>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</si>
  <si>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</si>
  <si>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</si>
  <si>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</si>
  <si>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</si>
  <si>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</si>
  <si>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</si>
  <si>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</si>
  <si>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</si>
  <si>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</si>
  <si>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</si>
  <si>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</si>
  <si>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</si>
  <si>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</si>
  <si>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</si>
  <si>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</si>
  <si>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</si>
  <si>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</si>
  <si>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</si>
  <si>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</si>
  <si>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</si>
  <si>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</si>
  <si>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</si>
  <si>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</si>
  <si>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</si>
  <si>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</si>
  <si>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</si>
  <si>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</si>
  <si>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</si>
  <si>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</si>
  <si>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</si>
  <si>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</si>
  <si>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</si>
  <si>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</si>
  <si>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</si>
  <si>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</si>
  <si>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</si>
  <si>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</si>
  <si>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</si>
  <si>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</si>
  <si>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</si>
  <si>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</si>
  <si>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</si>
  <si>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</si>
  <si>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</si>
  <si>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</si>
  <si>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</si>
  <si>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</si>
  <si>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</si>
  <si>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</si>
  <si>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</si>
  <si>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</si>
  <si>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</si>
  <si>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</si>
  <si>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</si>
  <si>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</si>
  <si>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</si>
  <si>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</si>
  <si>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</si>
  <si>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</si>
  <si>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</si>
  <si>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</si>
  <si>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</si>
  <si>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</si>
  <si>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</si>
  <si>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</si>
  <si>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</si>
  <si>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</si>
  <si>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</si>
  <si>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</si>
  <si>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</si>
  <si>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</si>
  <si>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</si>
  <si>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</si>
  <si>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</si>
  <si>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</si>
  <si>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</si>
  <si>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</si>
  <si>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</si>
  <si>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</si>
  <si>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</si>
  <si>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</si>
  <si>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</si>
  <si>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</si>
  <si>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</si>
  <si>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</si>
  <si>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</si>
  <si>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</si>
  <si>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</si>
  <si>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</si>
  <si>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</si>
  <si>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</si>
  <si>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</si>
  <si>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</si>
  <si>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</si>
  <si>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</si>
  <si>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</si>
  <si>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</si>
  <si>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</si>
  <si>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</si>
  <si>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</si>
  <si>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</si>
  <si>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</si>
  <si>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</si>
  <si>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</si>
  <si>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</si>
  <si>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</si>
  <si>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</si>
  <si>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</si>
  <si>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</si>
  <si>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</si>
  <si>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</si>
  <si>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</si>
  <si>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</si>
  <si>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</si>
  <si>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</si>
  <si>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</si>
  <si>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</si>
  <si>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</si>
  <si>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</si>
  <si>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</si>
  <si>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</si>
  <si>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</si>
  <si>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</si>
  <si>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</si>
  <si>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</si>
  <si>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</si>
  <si>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</si>
  <si>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</si>
  <si>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</si>
  <si>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</si>
  <si>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</si>
  <si>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</si>
  <si>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</si>
  <si>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</si>
  <si>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</si>
  <si>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</si>
  <si>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</si>
  <si>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</si>
  <si>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</si>
  <si>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</si>
  <si>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</si>
  <si>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</si>
  <si>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</si>
  <si>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</si>
  <si>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</si>
  <si>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</si>
  <si>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</si>
  <si>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</si>
  <si>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</si>
  <si>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</si>
  <si>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</si>
  <si>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</si>
  <si>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</si>
  <si>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</si>
  <si>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</si>
  <si>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</si>
  <si>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</si>
  <si>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</si>
  <si>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</si>
  <si>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</si>
  <si>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</si>
  <si>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</si>
  <si>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</si>
  <si>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</si>
  <si>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</si>
  <si>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</si>
  <si>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</si>
  <si>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</si>
  <si>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</si>
  <si>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</si>
  <si>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</si>
  <si>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</si>
  <si>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</si>
  <si>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</si>
  <si>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</si>
  <si>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</si>
  <si>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</si>
  <si>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</si>
  <si>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</si>
  <si>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</si>
  <si>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</si>
  <si>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</si>
  <si>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</si>
  <si>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</si>
  <si>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</si>
  <si>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</si>
  <si>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</si>
  <si>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</si>
  <si>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</si>
  <si>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</si>
  <si>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</si>
  <si>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</si>
  <si>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</si>
  <si>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</si>
  <si>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</si>
  <si>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</si>
  <si>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</si>
  <si>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</si>
  <si>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</si>
  <si>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</si>
  <si>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</si>
  <si>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</si>
  <si>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</si>
  <si>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</si>
  <si>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</si>
  <si>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</si>
  <si>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</si>
  <si>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</si>
  <si>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</si>
  <si>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</si>
  <si>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</si>
  <si>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</si>
  <si>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</si>
  <si>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</si>
  <si>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</si>
  <si>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</si>
  <si>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</si>
  <si>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</si>
  <si>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</si>
  <si>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</si>
  <si>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</si>
  <si>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</si>
  <si>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</si>
  <si>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</si>
  <si>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</si>
  <si>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</si>
  <si>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</si>
  <si>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</si>
  <si>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</si>
  <si>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</si>
  <si>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</si>
  <si>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</si>
  <si>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</si>
  <si>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</si>
  <si>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</si>
  <si>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</si>
  <si>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</si>
  <si>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</si>
  <si>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</si>
  <si>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</si>
  <si>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</si>
  <si>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</si>
  <si>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</si>
  <si>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</si>
  <si>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</si>
  <si>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</si>
  <si>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</si>
  <si>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</si>
  <si>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</si>
  <si>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</si>
  <si>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</si>
  <si>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</si>
  <si>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</si>
  <si>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</si>
  <si>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</si>
  <si>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</si>
  <si>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</si>
  <si>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</si>
  <si>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</si>
  <si>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</si>
  <si>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</si>
  <si>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</si>
  <si>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</si>
  <si>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</si>
  <si>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</si>
  <si>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</si>
  <si>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</si>
  <si>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</si>
  <si>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</si>
  <si>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</si>
  <si>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</si>
  <si>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</si>
  <si>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</si>
  <si>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</si>
  <si>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</si>
  <si>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</si>
  <si>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</si>
  <si>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</si>
  <si>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</si>
  <si>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</si>
  <si>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</si>
  <si>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</si>
  <si>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</si>
  <si>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</si>
  <si>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</si>
  <si>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</si>
  <si>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</si>
  <si>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</si>
  <si>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</si>
  <si>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</si>
  <si>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</si>
  <si>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</si>
  <si>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</si>
  <si>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</si>
  <si>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</si>
  <si>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</si>
  <si>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</si>
  <si>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</si>
  <si>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</si>
  <si>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</si>
  <si>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</si>
  <si>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</si>
  <si>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</si>
  <si>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</si>
  <si>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</si>
  <si>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</si>
  <si>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</si>
  <si>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</si>
  <si>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</si>
  <si>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</si>
  <si>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</si>
  <si>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</si>
  <si>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</si>
  <si>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</si>
  <si>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</si>
  <si>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</si>
  <si>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</si>
  <si>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</si>
  <si>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</si>
  <si>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</si>
  <si>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</si>
  <si>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</si>
  <si>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</si>
  <si>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</si>
  <si>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</si>
  <si>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</si>
  <si>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</si>
  <si>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</si>
  <si>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</si>
  <si>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</si>
  <si>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</si>
  <si>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</si>
  <si>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</si>
  <si>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</si>
  <si>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</si>
  <si>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</si>
  <si>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</si>
  <si>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</si>
  <si>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</si>
  <si>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</si>
  <si>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</si>
  <si>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</si>
  <si>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</si>
  <si>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</si>
  <si>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</si>
  <si>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</si>
  <si>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</si>
  <si>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</si>
  <si>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</si>
  <si>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</si>
  <si>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</si>
  <si>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</si>
  <si>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</si>
  <si>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</si>
  <si>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</si>
  <si>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</si>
  <si>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</si>
  <si>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</si>
  <si>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</si>
  <si>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</si>
  <si>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</si>
  <si>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</si>
  <si>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</si>
  <si>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</si>
  <si>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</si>
  <si>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</si>
  <si>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</si>
  <si>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</si>
  <si>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</si>
  <si>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</si>
  <si>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</si>
  <si>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</si>
  <si>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</si>
  <si>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</si>
  <si>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</si>
  <si>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</si>
  <si>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</si>
  <si>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</si>
  <si>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</si>
  <si>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</si>
  <si>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</si>
  <si>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</si>
  <si>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</si>
  <si>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</si>
  <si>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</si>
  <si>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</si>
  <si>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</si>
  <si>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</si>
  <si>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</si>
  <si>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</si>
  <si>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</si>
  <si>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</si>
  <si>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</si>
  <si>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</si>
  <si>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</si>
  <si>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</si>
  <si>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</si>
  <si>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</si>
  <si>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</si>
  <si>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</si>
  <si>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</si>
  <si>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</si>
  <si>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</si>
  <si>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</si>
  <si>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</si>
  <si>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</si>
  <si>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</si>
  <si>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</si>
  <si>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</si>
  <si>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</si>
  <si>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</si>
  <si>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</si>
  <si>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</si>
  <si>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</si>
  <si>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</si>
  <si>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</si>
  <si>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</si>
  <si>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</si>
  <si>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</si>
  <si>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</si>
  <si>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</si>
  <si>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</si>
  <si>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</si>
  <si>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</si>
  <si>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</si>
  <si>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</si>
  <si>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</si>
  <si>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</si>
  <si>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</si>
  <si>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</si>
  <si>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</si>
  <si>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</si>
  <si>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</si>
  <si>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</si>
  <si>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</si>
  <si>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</si>
  <si>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</si>
  <si>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</si>
  <si>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</si>
  <si>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</si>
  <si>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</si>
  <si>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</si>
  <si>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</si>
  <si>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</si>
  <si>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</si>
  <si>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</si>
  <si>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</si>
  <si>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</si>
  <si>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</si>
  <si>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</si>
  <si>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</si>
  <si>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</si>
  <si>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</si>
  <si>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</si>
  <si>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</si>
  <si>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</si>
  <si>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</si>
  <si>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</si>
  <si>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</si>
  <si>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</si>
  <si>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</si>
  <si>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</si>
  <si>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</si>
  <si>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</si>
  <si>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</si>
  <si>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</si>
  <si>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</si>
  <si>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</si>
  <si>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</si>
  <si>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</si>
  <si>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</si>
  <si>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</si>
  <si>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</si>
  <si>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</si>
  <si>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</si>
  <si>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</si>
  <si>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</si>
  <si>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</si>
  <si>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</si>
  <si>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</si>
  <si>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</si>
  <si>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</si>
  <si>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</si>
  <si>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</si>
  <si>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</si>
  <si>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</si>
  <si>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</si>
  <si>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</si>
  <si>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</si>
  <si>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</si>
  <si>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</si>
  <si>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</si>
  <si>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</si>
  <si>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</si>
  <si>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</si>
  <si>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</si>
  <si>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</si>
  <si>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</si>
  <si>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</si>
  <si>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</si>
  <si>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</si>
  <si>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</si>
  <si>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</si>
  <si>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</si>
  <si>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</si>
  <si>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</si>
  <si>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</si>
  <si>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</si>
  <si>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</si>
  <si>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</si>
  <si>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</si>
  <si>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</si>
  <si>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</si>
  <si>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</si>
  <si>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</si>
  <si>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</si>
  <si>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</si>
  <si>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</si>
  <si>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</si>
  <si>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</si>
  <si>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</si>
  <si>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</si>
  <si>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</si>
  <si>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</si>
  <si>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</si>
  <si>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</si>
  <si>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</si>
  <si>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</si>
  <si>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</si>
  <si>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</si>
  <si>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</si>
  <si>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</si>
  <si>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</si>
  <si>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</si>
  <si>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</si>
  <si>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</si>
  <si>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</si>
  <si>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</si>
  <si>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</si>
  <si>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</si>
  <si>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</si>
  <si>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</si>
  <si>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</si>
  <si>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</si>
  <si>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</si>
  <si>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</si>
  <si>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</si>
  <si>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</si>
  <si>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</si>
  <si>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</si>
  <si>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</si>
  <si>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</si>
  <si>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</si>
  <si>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</si>
  <si>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</si>
  <si>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</si>
  <si>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</si>
  <si>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</si>
  <si>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</si>
  <si>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</si>
  <si>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</si>
  <si>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</si>
  <si>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</si>
  <si>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</si>
  <si>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</si>
  <si>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</si>
  <si>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</si>
  <si>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</si>
  <si>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</si>
  <si>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</si>
  <si>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</si>
  <si>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</si>
  <si>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</si>
  <si>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</si>
  <si>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</si>
  <si>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</si>
  <si>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</si>
  <si>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</si>
  <si>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</si>
  <si>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</si>
  <si>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</si>
  <si>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</si>
  <si>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</si>
  <si>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</si>
  <si>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</si>
  <si>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</si>
  <si>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</si>
  <si>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</si>
  <si>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</si>
  <si>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</si>
  <si>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</si>
  <si>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</si>
  <si>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</si>
  <si>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</si>
  <si>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</si>
  <si>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</si>
  <si>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</si>
  <si>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</si>
  <si>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</si>
  <si>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</si>
  <si>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</si>
  <si>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</si>
  <si>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</si>
  <si>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</si>
  <si>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</si>
  <si>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</si>
  <si>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</si>
  <si>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</si>
  <si>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</si>
  <si>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</si>
  <si>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</si>
  <si>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</si>
  <si>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</si>
  <si>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</si>
  <si>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</si>
  <si>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</si>
  <si>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</si>
  <si>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</si>
  <si>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</si>
  <si>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</si>
  <si>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</si>
  <si>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</si>
  <si>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</si>
  <si>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</si>
  <si>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</si>
  <si>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</si>
  <si>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</si>
  <si>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</si>
  <si>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</si>
  <si>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</si>
  <si>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</si>
  <si>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</si>
  <si>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</si>
  <si>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</si>
  <si>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</si>
  <si>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</si>
  <si>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</si>
  <si>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</si>
  <si>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</si>
  <si>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</si>
  <si>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</si>
  <si>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</si>
  <si>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</si>
  <si>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</si>
  <si>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</si>
  <si>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</si>
  <si>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</si>
  <si>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</si>
  <si>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</si>
  <si>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</si>
  <si>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</si>
  <si>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</si>
  <si>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</si>
  <si>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</si>
  <si>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</si>
  <si>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</si>
  <si>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</si>
  <si>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</si>
  <si>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</si>
  <si>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</si>
  <si>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</si>
  <si>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</si>
  <si>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</si>
  <si>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</si>
  <si>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</si>
  <si>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</si>
  <si>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</si>
  <si>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</si>
  <si>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</si>
  <si>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</si>
  <si>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</si>
  <si>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</si>
  <si>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</si>
  <si>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</si>
  <si>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</si>
  <si>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</si>
  <si>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</si>
  <si>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</si>
  <si>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</si>
  <si>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</si>
  <si>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</si>
  <si>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</si>
  <si>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</si>
  <si>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</si>
  <si>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</si>
  <si>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</si>
  <si>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</si>
  <si>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</si>
  <si>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</si>
  <si>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</si>
  <si>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</si>
  <si>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</si>
  <si>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</si>
  <si>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</si>
  <si>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</si>
  <si>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</si>
  <si>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</si>
  <si>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</si>
  <si>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</si>
  <si>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</si>
  <si>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</si>
  <si>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</si>
  <si>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</si>
  <si>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</si>
  <si>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</si>
  <si>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</si>
  <si>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</si>
  <si>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</si>
  <si>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</si>
  <si>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</si>
  <si>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</si>
  <si>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</si>
  <si>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</si>
  <si>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</si>
  <si>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</si>
  <si>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</si>
  <si>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</si>
  <si>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</si>
  <si>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</si>
  <si>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</si>
  <si>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</si>
  <si>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</si>
  <si>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</si>
  <si>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</si>
  <si>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</si>
  <si>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</si>
  <si>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</si>
  <si>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</si>
  <si>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</si>
  <si>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</si>
  <si>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</si>
  <si>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</si>
  <si>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</si>
  <si>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</si>
  <si>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</si>
  <si>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</si>
  <si>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</si>
  <si>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</si>
  <si>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</si>
  <si>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</si>
  <si>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</si>
  <si>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</si>
  <si>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</si>
  <si>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</si>
  <si>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</si>
  <si>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</si>
  <si>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</si>
  <si>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</si>
  <si>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</si>
  <si>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</si>
  <si>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</si>
  <si>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</si>
  <si>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</si>
  <si>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</si>
  <si>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</si>
  <si>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</si>
  <si>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</si>
  <si>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</si>
  <si>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</si>
  <si>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</si>
  <si>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</si>
  <si>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</si>
  <si>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</si>
  <si>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</si>
  <si>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</si>
  <si>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</si>
  <si>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</si>
  <si>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</si>
  <si>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</si>
  <si>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</si>
  <si>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</si>
  <si>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</si>
  <si>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</si>
  <si>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</si>
  <si>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</si>
  <si>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</si>
  <si>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</si>
  <si>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</si>
  <si>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</si>
  <si>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</si>
  <si>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</si>
  <si>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</si>
  <si>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</si>
  <si>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</si>
  <si>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</si>
  <si>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</si>
  <si>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</si>
  <si>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</si>
  <si>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</si>
  <si>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</si>
  <si>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</si>
  <si>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</si>
  <si>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</si>
  <si>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</si>
  <si>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</si>
  <si>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</si>
  <si>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</si>
  <si>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</si>
  <si>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</si>
  <si>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</si>
  <si>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</si>
  <si>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</si>
  <si>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</si>
  <si>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</si>
  <si>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</si>
  <si>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</si>
  <si>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</si>
  <si>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</si>
  <si>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</si>
  <si>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</si>
  <si>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</si>
  <si>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</si>
  <si>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</si>
  <si>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</si>
  <si>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</si>
  <si>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</si>
  <si>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</si>
  <si>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</si>
  <si>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</si>
  <si>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</si>
  <si>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</si>
  <si>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</si>
  <si>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</si>
  <si>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</si>
  <si>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</si>
  <si>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</si>
  <si>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</si>
  <si>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</si>
  <si>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</si>
  <si>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</si>
  <si>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</si>
  <si>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</si>
  <si>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</si>
  <si>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</si>
  <si>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</si>
  <si>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</si>
  <si>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</si>
  <si>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</si>
  <si>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</si>
  <si>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</si>
  <si>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</si>
  <si>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</si>
  <si>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</si>
  <si>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</si>
  <si>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</si>
  <si>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</si>
  <si>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</si>
  <si>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</si>
  <si>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</si>
  <si>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</si>
  <si>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</si>
  <si>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</si>
  <si>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</si>
  <si>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</si>
  <si>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</si>
  <si>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</si>
  <si>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</si>
  <si>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</si>
  <si>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</si>
  <si>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</si>
  <si>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</si>
  <si>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</si>
  <si>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</si>
  <si>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</si>
  <si>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</si>
  <si>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</si>
  <si>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</si>
  <si>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</si>
  <si>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</si>
  <si>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</si>
  <si>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</si>
  <si>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</si>
  <si>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</si>
  <si>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</si>
  <si>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</si>
  <si>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</si>
  <si>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</si>
  <si>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</si>
  <si>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</si>
  <si>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</si>
  <si>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</si>
  <si>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</si>
  <si>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</si>
  <si>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</si>
  <si>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</si>
  <si>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</si>
  <si>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</si>
  <si>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</si>
  <si>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</si>
  <si>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</si>
  <si>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</si>
  <si>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</si>
  <si>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</si>
  <si>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</si>
  <si>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</si>
  <si>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</si>
  <si>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</si>
  <si>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</si>
  <si>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</si>
  <si>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</si>
  <si>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</si>
  <si>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</si>
  <si>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</si>
  <si>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</si>
  <si>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</si>
  <si>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</si>
  <si>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</si>
  <si>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</si>
  <si>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</si>
  <si>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</si>
  <si>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</si>
  <si>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</si>
  <si>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</si>
  <si>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</si>
  <si>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</si>
  <si>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</si>
  <si>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</si>
  <si>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</si>
  <si>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</si>
  <si>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</si>
  <si>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</si>
  <si>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</si>
  <si>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</si>
  <si>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</si>
  <si>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</si>
  <si>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</si>
  <si>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</si>
  <si>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</si>
  <si>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</si>
  <si>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</si>
  <si>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</si>
  <si>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</si>
  <si>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</si>
  <si>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</si>
  <si>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</si>
  <si>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</si>
  <si>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</si>
  <si>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</si>
  <si>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</si>
  <si>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</si>
  <si>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</si>
  <si>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</si>
  <si>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</si>
  <si>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</si>
  <si>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</si>
  <si>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</si>
  <si>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</si>
  <si>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</si>
  <si>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</si>
  <si>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</si>
  <si>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</si>
  <si>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</si>
  <si>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</si>
  <si>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</si>
  <si>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</si>
  <si>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</si>
  <si>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</si>
  <si>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</si>
  <si>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</si>
  <si>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</si>
  <si>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</si>
  <si>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</si>
  <si>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</si>
  <si>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</si>
  <si>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</si>
  <si>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</si>
  <si>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</si>
  <si>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</si>
  <si>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</si>
  <si>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</si>
  <si>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</si>
  <si>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</si>
  <si>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</si>
  <si>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</si>
  <si>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</si>
  <si>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</si>
  <si>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</si>
  <si>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</si>
  <si>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</si>
  <si>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</si>
  <si>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</si>
  <si>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</si>
  <si>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</si>
  <si>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</si>
  <si>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</si>
  <si>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</si>
  <si>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</si>
  <si>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</si>
  <si>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</si>
  <si>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</si>
  <si>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</si>
  <si>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</si>
  <si>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</si>
  <si>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</si>
  <si>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</si>
  <si>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</si>
  <si>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</si>
  <si>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</si>
  <si>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</si>
  <si>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</si>
  <si>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</si>
  <si>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</si>
  <si>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</si>
  <si>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</si>
  <si>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</si>
  <si>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</si>
  <si>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</si>
  <si>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</si>
  <si>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</si>
  <si>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</si>
  <si>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</si>
  <si>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</si>
  <si>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</si>
  <si>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</si>
  <si>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</si>
  <si>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</si>
  <si>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</si>
  <si>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</si>
  <si>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</si>
  <si>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</si>
  <si>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</si>
  <si>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</si>
  <si>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</si>
  <si>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</si>
  <si>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</si>
  <si>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</si>
  <si>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</si>
  <si>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</si>
  <si>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</si>
  <si>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</si>
  <si>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</si>
  <si>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</si>
  <si>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</si>
  <si>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</si>
  <si>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</si>
  <si>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</si>
  <si>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</si>
  <si>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</si>
  <si>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</si>
  <si>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</si>
  <si>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</si>
  <si>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</si>
  <si>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</si>
  <si>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</si>
  <si>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</si>
  <si>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</si>
  <si>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</si>
  <si>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</si>
  <si>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</si>
  <si>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</si>
  <si>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</si>
  <si>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</si>
  <si>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</si>
  <si>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</si>
  <si>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</si>
  <si>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</si>
  <si>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</si>
  <si>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</si>
  <si>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</si>
  <si>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</si>
  <si>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</si>
  <si>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</si>
  <si>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</si>
  <si>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</si>
  <si>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</si>
  <si>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</si>
  <si>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</si>
  <si>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</si>
  <si>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</si>
  <si>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</si>
  <si>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</si>
  <si>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</si>
  <si>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</si>
  <si>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</si>
  <si>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</si>
  <si>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</si>
  <si>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</si>
  <si>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</si>
  <si>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</si>
  <si>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</si>
  <si>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</si>
  <si>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</si>
  <si>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</si>
  <si>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</si>
  <si>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</si>
  <si>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</si>
  <si>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</si>
  <si>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</si>
  <si>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</si>
  <si>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</si>
  <si>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</si>
  <si>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</si>
  <si>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</si>
  <si>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</si>
  <si>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</si>
  <si>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</si>
  <si>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</si>
  <si>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</si>
  <si>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</si>
  <si>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</si>
  <si>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</si>
  <si>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</si>
  <si>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</si>
  <si>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</si>
  <si>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</si>
  <si>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</si>
  <si>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</si>
  <si>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</si>
  <si>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</si>
  <si>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</si>
  <si>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</si>
  <si>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</si>
  <si>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</si>
  <si>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</si>
  <si>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</si>
  <si>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</si>
  <si>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</si>
  <si>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</si>
  <si>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</si>
  <si>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</si>
  <si>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</si>
  <si>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</si>
  <si>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</si>
  <si>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</si>
  <si>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</si>
  <si>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</si>
  <si>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</si>
  <si>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</si>
  <si>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</si>
  <si>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</si>
  <si>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</si>
  <si>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</si>
  <si>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</si>
  <si>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</si>
  <si>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</si>
  <si>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</si>
  <si>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</si>
  <si>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</si>
  <si>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</si>
  <si>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</si>
  <si>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</si>
  <si>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</si>
  <si>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</si>
  <si>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</si>
  <si>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</si>
  <si>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</si>
  <si>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</si>
  <si>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</si>
  <si>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</si>
  <si>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</si>
  <si>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</si>
  <si>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</si>
  <si>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</si>
  <si>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</si>
  <si>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</si>
  <si>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</si>
  <si>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</si>
  <si>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</si>
  <si>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</si>
  <si>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</si>
  <si>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</si>
  <si>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</si>
  <si>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</si>
  <si>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</si>
  <si>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</si>
  <si>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</si>
  <si>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</si>
  <si>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</si>
  <si>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</si>
  <si>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</si>
  <si>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</si>
  <si>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</si>
  <si>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</si>
  <si>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</si>
  <si>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</si>
  <si>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</si>
  <si>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</si>
  <si>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</si>
  <si>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</si>
  <si>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</si>
  <si>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</si>
  <si>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</si>
  <si>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</si>
  <si>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</si>
  <si>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</si>
  <si>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</si>
  <si>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</si>
  <si>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</si>
  <si>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</si>
  <si>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</si>
  <si>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</si>
  <si>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</si>
  <si>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</si>
  <si>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</si>
  <si>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</si>
  <si>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</si>
  <si>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</si>
  <si>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</si>
  <si>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</si>
  <si>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</si>
  <si>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</si>
  <si>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</si>
  <si>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</si>
  <si>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</si>
  <si>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</si>
  <si>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</si>
  <si>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</si>
  <si>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</si>
  <si>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</si>
  <si>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</si>
  <si>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</si>
  <si>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</si>
  <si>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</si>
  <si>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</si>
  <si>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</si>
  <si>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</si>
  <si>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</si>
  <si>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</si>
  <si>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</si>
  <si>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</si>
  <si>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</si>
  <si>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</si>
  <si>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</si>
  <si>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</si>
  <si>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</si>
  <si>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</si>
  <si>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</si>
  <si>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</si>
  <si>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</si>
  <si>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</si>
  <si>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</si>
  <si>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</si>
  <si>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</si>
  <si>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</si>
  <si>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</si>
  <si>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</si>
  <si>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</si>
  <si>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</si>
  <si>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</si>
  <si>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</si>
  <si>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</si>
  <si>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</si>
  <si>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</si>
  <si>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</si>
  <si>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</si>
  <si>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</si>
  <si>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</si>
  <si>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</si>
  <si>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</si>
  <si>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</si>
  <si>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</si>
  <si>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</si>
  <si>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</si>
  <si>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</si>
  <si>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</si>
  <si>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</si>
  <si>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</si>
  <si>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</si>
  <si>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</si>
  <si>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</si>
  <si>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</si>
  <si>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</si>
  <si>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</si>
  <si>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</si>
  <si>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</si>
  <si>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</si>
  <si>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</si>
  <si>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</si>
  <si>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</si>
  <si>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</si>
  <si>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</si>
  <si>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</si>
  <si>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</si>
  <si>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</si>
  <si>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</si>
  <si>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</si>
  <si>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</si>
  <si>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</si>
  <si>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</si>
  <si>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</si>
  <si>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</si>
  <si>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</si>
  <si>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</si>
  <si>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</si>
  <si>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</si>
  <si>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</si>
  <si>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</si>
  <si>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</si>
  <si>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</si>
  <si>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</si>
  <si>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</si>
  <si>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</si>
  <si>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</si>
  <si>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</si>
  <si>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</si>
  <si>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</si>
  <si>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</si>
  <si>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</si>
  <si>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</si>
  <si>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</si>
  <si>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</si>
  <si>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</si>
  <si>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</si>
  <si>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</si>
  <si>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</si>
  <si>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</si>
  <si>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</si>
  <si>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</si>
  <si>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</si>
  <si>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</si>
  <si>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</si>
  <si>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</si>
  <si>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</si>
  <si>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</si>
  <si>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</si>
  <si>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</si>
  <si>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</si>
  <si>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</si>
  <si>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</si>
  <si>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</si>
  <si>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</si>
  <si>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</si>
  <si>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</si>
  <si>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</si>
  <si>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</si>
  <si>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</si>
  <si>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</si>
  <si>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</si>
  <si>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</si>
  <si>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</si>
  <si>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</si>
  <si>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</si>
  <si>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</si>
  <si>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</si>
  <si>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</si>
  <si>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</si>
  <si>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</si>
  <si>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</si>
  <si>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</si>
  <si>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</si>
  <si>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</si>
  <si>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</si>
  <si>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</si>
  <si>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</si>
  <si>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</si>
  <si>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</si>
  <si>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</si>
  <si>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</si>
  <si>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</si>
  <si>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</si>
  <si>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</si>
  <si>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</si>
  <si>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</si>
  <si>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</si>
  <si>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</si>
  <si>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</si>
  <si>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</si>
  <si>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</si>
  <si>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</si>
  <si>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</si>
  <si>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</si>
  <si>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</si>
  <si>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</si>
  <si>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</si>
  <si>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</si>
  <si>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</si>
  <si>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</si>
  <si>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</si>
  <si>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</si>
  <si>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</si>
  <si>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</si>
  <si>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</si>
  <si>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</si>
  <si>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</si>
  <si>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</si>
  <si>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</si>
  <si>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</si>
  <si>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</si>
  <si>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</si>
  <si>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</si>
  <si>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</si>
  <si>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</si>
  <si>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</si>
  <si>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</si>
  <si>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</si>
  <si>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</si>
  <si>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</si>
  <si>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</si>
  <si>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</si>
  <si>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</si>
  <si>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</si>
  <si>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</si>
  <si>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</si>
  <si>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</si>
  <si>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</si>
  <si>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</si>
  <si>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</si>
  <si>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</si>
  <si>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</si>
  <si>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</si>
  <si>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</si>
  <si>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</si>
  <si>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</si>
  <si>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</si>
  <si>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</si>
  <si>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</si>
  <si>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</si>
  <si>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</si>
  <si>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</si>
  <si>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</si>
  <si>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</si>
  <si>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</si>
  <si>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</si>
  <si>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</si>
  <si>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</si>
  <si>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</si>
  <si>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</si>
  <si>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</si>
  <si>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</si>
  <si>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</si>
  <si>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</si>
  <si>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</si>
  <si>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</si>
  <si>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</si>
  <si>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</si>
  <si>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</si>
  <si>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</si>
  <si>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</si>
  <si>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</si>
  <si>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</si>
  <si>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</si>
  <si>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</si>
  <si>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</si>
  <si>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</si>
  <si>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</si>
  <si>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</si>
  <si>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</si>
  <si>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</si>
  <si>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</si>
  <si>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</si>
  <si>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</si>
  <si>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</si>
  <si>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</si>
  <si>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</si>
  <si>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</si>
  <si>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</si>
  <si>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</si>
  <si>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</si>
  <si>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</si>
  <si>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</si>
  <si>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</si>
  <si>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</si>
  <si>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</si>
  <si>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</si>
  <si>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</si>
  <si>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</si>
  <si>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</si>
  <si>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</si>
  <si>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</si>
  <si>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</si>
  <si>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</si>
  <si>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</si>
  <si>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</si>
  <si>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</si>
  <si>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</si>
  <si>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</si>
  <si>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</si>
  <si>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</si>
  <si>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</si>
  <si>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</si>
  <si>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</si>
  <si>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</si>
  <si>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</si>
  <si>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</si>
  <si>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</si>
  <si>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</si>
  <si>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</si>
  <si>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</si>
  <si>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</si>
  <si>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</si>
  <si>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</si>
  <si>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</si>
  <si>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</si>
  <si>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</si>
  <si>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</si>
  <si>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</si>
  <si>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</si>
  <si>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</si>
  <si>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</si>
  <si>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</si>
  <si>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</si>
  <si>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</si>
  <si>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</si>
  <si>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</si>
  <si>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</si>
  <si>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</si>
  <si>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</si>
  <si>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</si>
  <si>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</si>
  <si>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</si>
  <si>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</si>
  <si>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</si>
  <si>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</si>
  <si>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</si>
  <si>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</si>
  <si>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</si>
  <si>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</si>
  <si>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</si>
  <si>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</si>
  <si>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</si>
  <si>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</si>
  <si>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</si>
  <si>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</si>
  <si>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</si>
  <si>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</si>
  <si>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</si>
  <si>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</si>
  <si>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</si>
  <si>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</si>
  <si>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</si>
  <si>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</si>
  <si>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</si>
  <si>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</si>
  <si>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</si>
  <si>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</si>
  <si>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</si>
  <si>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</si>
  <si>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</si>
  <si>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</si>
  <si>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</si>
  <si>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</si>
  <si>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</si>
  <si>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</si>
  <si>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</si>
  <si>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</si>
  <si>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</si>
  <si>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</si>
  <si>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</si>
  <si>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</si>
  <si>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</si>
  <si>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</si>
  <si>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</si>
  <si>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</si>
  <si>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</si>
  <si>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</si>
  <si>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</si>
  <si>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</si>
  <si>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</si>
  <si>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</si>
  <si>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</si>
  <si>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</si>
  <si>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</si>
  <si>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</si>
  <si>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</si>
  <si>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</si>
  <si>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</si>
  <si>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</si>
  <si>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</si>
  <si>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</si>
  <si>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</si>
  <si>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</si>
  <si>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</si>
  <si>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</si>
  <si>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</si>
  <si>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</si>
  <si>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</si>
  <si>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</si>
  <si>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</si>
  <si>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</si>
  <si>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</si>
  <si>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</si>
  <si>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</si>
  <si>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</si>
  <si>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</si>
  <si>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</si>
  <si>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</si>
  <si>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</si>
  <si>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</si>
  <si>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</si>
  <si>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</si>
  <si>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</si>
  <si>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</si>
  <si>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</si>
  <si>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</si>
  <si>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</si>
  <si>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</si>
  <si>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</si>
  <si>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</si>
  <si>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</si>
  <si>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</si>
  <si>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</si>
  <si>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</si>
  <si>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</si>
  <si>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</si>
  <si>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</si>
  <si>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</si>
  <si>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</si>
  <si>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</si>
  <si>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</si>
  <si>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</si>
  <si>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</si>
  <si>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</si>
  <si>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</si>
  <si>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</si>
  <si>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</si>
  <si>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</si>
  <si>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</si>
  <si>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</si>
  <si>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</si>
  <si>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</si>
  <si>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</si>
  <si>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</si>
  <si>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</si>
  <si>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</si>
  <si>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</si>
  <si>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</si>
  <si>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</si>
  <si>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</si>
  <si>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</si>
  <si>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</si>
  <si>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</si>
  <si>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</si>
  <si>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</si>
  <si>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</si>
  <si>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</si>
  <si>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</si>
  <si>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</si>
  <si>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</si>
  <si>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</si>
  <si>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</si>
  <si>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</si>
  <si>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</si>
  <si>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</si>
  <si>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</si>
  <si>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</si>
  <si>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</si>
  <si>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</si>
  <si>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</si>
  <si>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</si>
  <si>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</si>
  <si>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</si>
  <si>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</si>
  <si>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</si>
  <si>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</si>
  <si>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</si>
  <si>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</si>
  <si>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</si>
  <si>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</si>
  <si>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</si>
  <si>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</si>
  <si>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</si>
  <si>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</si>
  <si>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</si>
  <si>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</si>
  <si>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</si>
  <si>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</si>
  <si>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</si>
  <si>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</si>
  <si>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</si>
  <si>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</si>
  <si>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</si>
  <si>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</si>
  <si>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</si>
  <si>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</si>
  <si>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</si>
  <si>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</si>
  <si>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</si>
  <si>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</si>
  <si>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</si>
  <si>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</si>
  <si>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</si>
  <si>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</si>
  <si>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</si>
  <si>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</si>
  <si>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</si>
  <si>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</si>
  <si>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</si>
  <si>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</si>
  <si>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</si>
  <si>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</si>
  <si>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</si>
  <si>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</si>
  <si>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</si>
  <si>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</si>
  <si>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</si>
  <si>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</si>
  <si>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</si>
  <si>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</si>
  <si>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</si>
  <si>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</si>
  <si>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</si>
  <si>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</si>
  <si>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</si>
  <si>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</si>
  <si>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</si>
  <si>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</si>
  <si>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</si>
  <si>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</si>
  <si>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</si>
  <si>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</si>
  <si>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</si>
  <si>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</si>
  <si>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</si>
  <si>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</si>
  <si>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</si>
  <si>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</si>
  <si>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</si>
  <si>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</si>
  <si>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</si>
  <si>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</si>
  <si>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</si>
  <si>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</si>
  <si>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</si>
  <si>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</si>
  <si>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</si>
  <si>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</si>
  <si>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</si>
  <si>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</si>
  <si>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</si>
  <si>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</si>
  <si>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</si>
  <si>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</si>
  <si>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</si>
  <si>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</si>
  <si>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</si>
  <si>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</si>
  <si>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</si>
  <si>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</si>
  <si>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</si>
  <si>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</si>
  <si>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</si>
  <si>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</si>
  <si>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</si>
  <si>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</si>
  <si>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</si>
  <si>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</si>
  <si>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</si>
  <si>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</si>
  <si>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</si>
  <si>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</si>
  <si>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</si>
  <si>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</si>
  <si>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</si>
  <si>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</si>
  <si>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</si>
  <si>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</si>
  <si>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</si>
  <si>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</si>
  <si>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</si>
  <si>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</si>
  <si>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</si>
  <si>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</si>
  <si>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</si>
  <si>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</si>
  <si>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</si>
  <si>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</si>
  <si>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</si>
  <si>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</si>
  <si>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</si>
  <si>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</si>
  <si>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</si>
  <si>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</si>
  <si>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</si>
  <si>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</si>
  <si>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</si>
  <si>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</si>
  <si>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</si>
  <si>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</si>
  <si>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</si>
  <si>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</si>
  <si>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</si>
  <si>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</si>
  <si>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</si>
  <si>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</si>
  <si>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</si>
  <si>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</si>
  <si>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</si>
  <si>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</si>
  <si>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</si>
  <si>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</si>
  <si>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</si>
  <si>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</si>
  <si>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</si>
  <si>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</si>
  <si>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</si>
  <si>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</si>
  <si>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</si>
  <si>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</si>
  <si>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</si>
  <si>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</si>
  <si>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</si>
  <si>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</si>
  <si>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</si>
  <si>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</si>
  <si>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</si>
  <si>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</si>
  <si>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</si>
  <si>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</si>
  <si>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</si>
  <si>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</si>
  <si>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</si>
  <si>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</si>
  <si>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</si>
  <si>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</si>
  <si>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</si>
  <si>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</si>
  <si>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</si>
  <si>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</si>
  <si>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</si>
  <si>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</si>
  <si>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</si>
  <si>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</si>
  <si>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</si>
  <si>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</si>
  <si>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</si>
  <si>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</si>
  <si>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</si>
  <si>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</si>
  <si>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</si>
  <si>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</si>
  <si>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</si>
  <si>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</si>
  <si>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</si>
  <si>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</si>
  <si>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</si>
  <si>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</si>
  <si>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</si>
  <si>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</si>
  <si>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</si>
  <si>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</si>
  <si>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</si>
  <si>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</si>
  <si>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</si>
  <si>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</si>
  <si>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</si>
  <si>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</si>
  <si>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</si>
  <si>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</si>
  <si>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</si>
  <si>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</si>
  <si>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</si>
  <si>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</si>
  <si>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</si>
  <si>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</si>
  <si>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</si>
  <si>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</si>
  <si>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</si>
  <si>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</si>
  <si>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</si>
  <si>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</si>
  <si>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</si>
  <si>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</si>
  <si>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</si>
  <si>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</si>
  <si>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</si>
  <si>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</si>
  <si>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</si>
  <si>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</si>
  <si>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</si>
  <si>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</si>
  <si>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</si>
  <si>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</si>
  <si>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</si>
  <si>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</si>
  <si>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</si>
  <si>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</si>
  <si>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</si>
  <si>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</si>
  <si>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</si>
  <si>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</si>
  <si>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</si>
  <si>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</si>
  <si>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</si>
  <si>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</si>
  <si>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</si>
  <si>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</si>
  <si>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</si>
  <si>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</si>
  <si>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</si>
  <si>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</si>
  <si>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</si>
  <si>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</si>
  <si>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</si>
  <si>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</si>
  <si>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</si>
  <si>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</si>
  <si>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</si>
  <si>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</si>
  <si>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</si>
  <si>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</si>
  <si>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</si>
  <si>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</si>
  <si>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</si>
  <si>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</si>
  <si>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</si>
  <si>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</si>
  <si>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</si>
  <si>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</si>
  <si>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</si>
  <si>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</si>
  <si>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</si>
  <si>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</si>
  <si>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</si>
  <si>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</si>
  <si>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</si>
  <si>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</si>
  <si>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</si>
  <si>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</si>
  <si>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</si>
  <si>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</si>
  <si>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</si>
  <si>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</si>
  <si>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</si>
  <si>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</si>
  <si>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</si>
  <si>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</si>
  <si>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</si>
  <si>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</si>
  <si>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</si>
  <si>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</si>
  <si>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</si>
  <si>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</si>
  <si>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</si>
  <si>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</si>
  <si>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</si>
  <si>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</si>
  <si>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</si>
  <si>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</si>
  <si>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</si>
  <si>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</si>
  <si>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</si>
  <si>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</si>
  <si>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</si>
  <si>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</si>
  <si>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</si>
  <si>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</si>
  <si>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</si>
  <si>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</si>
  <si>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</si>
  <si>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</si>
  <si>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</si>
  <si>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</si>
  <si>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</si>
  <si>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</si>
  <si>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</si>
  <si>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</si>
  <si>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</si>
  <si>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</si>
  <si>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</si>
  <si>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</si>
  <si>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</si>
  <si>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</si>
  <si>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</si>
  <si>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</si>
  <si>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</si>
  <si>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</si>
  <si>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</si>
  <si>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</si>
  <si>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</si>
  <si>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</si>
  <si>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</si>
  <si>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</si>
  <si>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</si>
  <si>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</si>
  <si>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</si>
  <si>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</si>
  <si>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</si>
  <si>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</si>
  <si>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</si>
  <si>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</si>
  <si>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</si>
  <si>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</si>
  <si>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</si>
  <si>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</si>
  <si>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</si>
  <si>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</si>
  <si>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</si>
  <si>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</si>
  <si>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</si>
  <si>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</si>
  <si>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</si>
  <si>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</si>
  <si>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</si>
  <si>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</si>
  <si>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</si>
  <si>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</si>
  <si>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</si>
  <si>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</si>
  <si>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</si>
  <si>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</si>
  <si>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</si>
  <si>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</si>
  <si>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</si>
  <si>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</si>
  <si>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</si>
  <si>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</si>
  <si>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</si>
  <si>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</si>
  <si>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</si>
  <si>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</si>
  <si>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</si>
  <si>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</si>
  <si>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</si>
  <si>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</si>
  <si>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</si>
  <si>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</si>
  <si>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</si>
  <si>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</si>
  <si>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</si>
  <si>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</si>
  <si>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</si>
  <si>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</si>
  <si>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</si>
  <si>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</si>
  <si>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</si>
  <si>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</si>
  <si>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</si>
  <si>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</si>
  <si>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</si>
  <si>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</si>
  <si>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</si>
  <si>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</si>
  <si>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</si>
  <si>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</si>
  <si>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</si>
  <si>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</si>
  <si>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</si>
  <si>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</si>
  <si>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</si>
  <si>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</si>
  <si>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</si>
  <si>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</si>
  <si>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</si>
  <si>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</si>
  <si>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</si>
  <si>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</si>
  <si>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</si>
  <si>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</si>
  <si>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</si>
  <si>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</si>
  <si>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</si>
  <si>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</si>
  <si>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</si>
  <si>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</si>
  <si>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</si>
  <si>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</si>
  <si>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</si>
  <si>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</si>
  <si>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</si>
  <si>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</si>
  <si>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</si>
  <si>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</si>
  <si>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</si>
  <si>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</si>
  <si>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</si>
  <si>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</si>
  <si>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</si>
  <si>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</si>
  <si>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</si>
  <si>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</si>
  <si>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</si>
  <si>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</si>
  <si>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</si>
  <si>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</si>
  <si>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</si>
  <si>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</si>
  <si>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</si>
  <si>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</si>
  <si>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</si>
  <si>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</si>
  <si>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</si>
  <si>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</si>
  <si>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</si>
  <si>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</si>
  <si>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</si>
  <si>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</si>
  <si>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</si>
  <si>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</si>
  <si>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</si>
  <si>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</si>
  <si>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</si>
  <si>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</si>
  <si>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</si>
  <si>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</si>
  <si>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</si>
  <si>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</si>
  <si>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</si>
  <si>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</si>
  <si>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</si>
  <si>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</si>
  <si>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</si>
  <si>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</si>
  <si>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</si>
  <si>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</si>
  <si>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</si>
  <si>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</si>
  <si>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</si>
  <si>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</si>
  <si>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</si>
  <si>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</si>
  <si>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</si>
  <si>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</si>
  <si>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</si>
  <si>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</si>
  <si>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</si>
  <si>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</si>
  <si>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</si>
  <si>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</si>
  <si>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</si>
  <si>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</si>
  <si>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</si>
  <si>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</si>
  <si>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</si>
  <si>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</si>
  <si>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</si>
  <si>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</si>
  <si>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</si>
  <si>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</si>
  <si>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</si>
  <si>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</si>
  <si>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</si>
  <si>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</si>
  <si>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</si>
  <si>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</si>
  <si>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</si>
  <si>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</si>
  <si>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</si>
  <si>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</si>
  <si>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</si>
  <si>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</si>
  <si>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</si>
  <si>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</si>
  <si>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</si>
  <si>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</si>
  <si>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</si>
  <si>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</si>
  <si>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</si>
  <si>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</si>
  <si>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</si>
  <si>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</si>
  <si>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</si>
  <si>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</si>
  <si>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</si>
  <si>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</si>
  <si>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</si>
  <si>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</si>
  <si>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</si>
  <si>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</si>
  <si>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</si>
  <si>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</si>
  <si>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</si>
  <si>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</si>
  <si>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</si>
  <si>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</si>
  <si>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</si>
  <si>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</si>
  <si>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</si>
  <si>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</si>
  <si>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</si>
  <si>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</si>
  <si>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</si>
  <si>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</si>
  <si>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</si>
  <si>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</si>
  <si>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</si>
  <si>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</si>
  <si>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</si>
  <si>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</si>
  <si>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</si>
  <si>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</si>
  <si>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</si>
  <si>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</si>
  <si>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</si>
  <si>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</si>
  <si>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</si>
  <si>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</si>
  <si>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</si>
  <si>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</si>
  <si>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</si>
  <si>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</si>
  <si>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</si>
  <si>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</si>
  <si>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</si>
  <si>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</si>
  <si>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</si>
  <si>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</si>
  <si>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</si>
  <si>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</si>
  <si>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</si>
  <si>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</si>
  <si>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</si>
  <si>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</si>
  <si>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</si>
  <si>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</si>
  <si>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</si>
  <si>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</si>
  <si>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</si>
  <si>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</si>
  <si>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</si>
  <si>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</si>
  <si>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</si>
  <si>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</si>
  <si>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</si>
  <si>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</si>
  <si>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</si>
  <si>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</si>
  <si>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</si>
  <si>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</si>
  <si>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</si>
  <si>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</si>
  <si>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</si>
  <si>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</si>
  <si>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</si>
  <si>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</si>
  <si>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</si>
  <si>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</si>
  <si>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</si>
  <si>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</si>
  <si>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</si>
  <si>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</si>
  <si>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</si>
  <si>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</si>
  <si>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</si>
  <si>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</si>
  <si>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</si>
  <si>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</si>
  <si>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</si>
  <si>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</si>
  <si>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</si>
  <si>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</si>
  <si>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</si>
  <si>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</si>
  <si>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</si>
  <si>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</si>
  <si>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</si>
  <si>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</si>
  <si>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</si>
  <si>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</si>
  <si>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</si>
  <si>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</si>
  <si>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</si>
  <si>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</si>
  <si>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</si>
  <si>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</si>
  <si>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</si>
  <si>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</si>
  <si>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</si>
  <si>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</si>
  <si>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</si>
  <si>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</si>
  <si>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</si>
  <si>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</si>
  <si>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</si>
  <si>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</si>
  <si>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</si>
  <si>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</si>
  <si>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</si>
  <si>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</si>
  <si>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</si>
  <si>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</si>
  <si>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</si>
  <si>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</si>
  <si>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</si>
  <si>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</si>
  <si>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</si>
  <si>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</si>
  <si>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</si>
  <si>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</si>
  <si>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</si>
  <si>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</si>
  <si>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</si>
  <si>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</si>
  <si>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</si>
  <si>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</si>
  <si>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</si>
  <si>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</si>
  <si>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</si>
  <si>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</si>
  <si>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</si>
  <si>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</si>
  <si>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</si>
  <si>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</si>
  <si>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</si>
  <si>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</si>
  <si>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</si>
  <si>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</si>
  <si>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</si>
  <si>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</si>
  <si>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</si>
  <si>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</si>
  <si>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</si>
  <si>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</si>
  <si>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</si>
  <si>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</si>
  <si>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</si>
  <si>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</si>
  <si>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</si>
  <si>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</si>
  <si>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</si>
  <si>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</si>
  <si>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</si>
  <si>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</si>
  <si>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</si>
  <si>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</si>
  <si>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</si>
  <si>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</si>
  <si>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</si>
  <si>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</si>
  <si>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</si>
  <si>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</si>
  <si>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</si>
  <si>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</si>
  <si>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</si>
  <si>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</si>
  <si>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</si>
  <si>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</si>
  <si>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</si>
  <si>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</si>
  <si>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</si>
  <si>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</si>
  <si>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</si>
  <si>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</si>
  <si>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</si>
  <si>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</si>
  <si>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</si>
  <si>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</si>
  <si>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</si>
  <si>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</si>
  <si>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</si>
  <si>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</si>
  <si>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</si>
  <si>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</si>
  <si>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</si>
  <si>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</si>
  <si>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</si>
  <si>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</si>
  <si>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</si>
  <si>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</si>
  <si>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</si>
  <si>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</si>
  <si>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</si>
  <si>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</si>
  <si>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</si>
  <si>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</si>
  <si>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</si>
  <si>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</si>
  <si>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</si>
  <si>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</si>
  <si>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</si>
  <si>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</si>
  <si>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</si>
  <si>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</si>
  <si>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</si>
  <si>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</si>
  <si>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</si>
  <si>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</si>
  <si>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</si>
  <si>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</si>
  <si>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</si>
  <si>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</si>
  <si>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</si>
  <si>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</si>
  <si>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</si>
  <si>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</si>
  <si>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</si>
  <si>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</si>
  <si>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</si>
  <si>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</si>
  <si>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</si>
  <si>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</si>
  <si>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</si>
  <si>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</si>
  <si>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</si>
  <si>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</si>
  <si>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</si>
  <si>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</si>
  <si>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</si>
  <si>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</si>
  <si>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</si>
  <si>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</si>
  <si>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</si>
  <si>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</si>
  <si>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</si>
  <si>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</si>
  <si>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</si>
  <si>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</si>
  <si>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</si>
  <si>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</si>
  <si>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</si>
  <si>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</si>
  <si>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</si>
  <si>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</si>
  <si>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</si>
  <si>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</si>
  <si>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</si>
  <si>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</si>
  <si>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</si>
  <si>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</si>
  <si>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</si>
  <si>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</si>
  <si>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</si>
  <si>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</si>
  <si>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</si>
  <si>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</si>
  <si>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</si>
  <si>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</si>
  <si>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</si>
  <si>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</si>
  <si>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</si>
  <si>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</si>
  <si>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</si>
  <si>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</si>
  <si>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</si>
  <si>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</si>
  <si>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</si>
  <si>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</si>
  <si>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</si>
  <si>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</si>
  <si>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</si>
  <si>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</si>
  <si>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</si>
  <si>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</si>
  <si>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</si>
  <si>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</si>
  <si>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</si>
  <si>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</si>
  <si>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</si>
  <si>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</si>
  <si>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</si>
  <si>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</si>
  <si>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</si>
  <si>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</si>
  <si>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</si>
  <si>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</si>
  <si>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</si>
  <si>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</si>
  <si>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</si>
  <si>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</si>
  <si>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</si>
  <si>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</si>
  <si>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</si>
  <si>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</si>
  <si>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</si>
  <si>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</si>
  <si>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</si>
  <si>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</si>
  <si>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</si>
  <si>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</si>
  <si>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</si>
  <si>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</si>
  <si>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</si>
  <si>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</si>
  <si>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</si>
  <si>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</si>
  <si>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</si>
  <si>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</si>
  <si>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</si>
  <si>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</si>
  <si>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</si>
  <si>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</si>
  <si>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</si>
  <si>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</si>
  <si>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</si>
  <si>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</si>
  <si>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</si>
  <si>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</si>
  <si>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</si>
  <si>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</si>
  <si>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</si>
  <si>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</si>
  <si>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</si>
  <si>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</si>
  <si>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</si>
  <si>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</si>
  <si>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</si>
  <si>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</si>
  <si>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</si>
  <si>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</si>
  <si>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</si>
  <si>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</si>
  <si>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</si>
  <si>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</si>
  <si>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</si>
  <si>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</si>
  <si>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</si>
  <si>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</si>
  <si>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</si>
  <si>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</si>
  <si>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</si>
  <si>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</si>
  <si>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</si>
  <si>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</si>
  <si>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</si>
  <si>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</si>
  <si>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</si>
  <si>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</si>
  <si>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</si>
  <si>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</si>
  <si>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</si>
  <si>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</si>
  <si>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</si>
  <si>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</si>
  <si>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</si>
  <si>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</si>
  <si>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</si>
  <si>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</si>
  <si>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</si>
  <si>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</si>
  <si>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</si>
  <si>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</si>
  <si>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</si>
  <si>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</si>
  <si>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</si>
  <si>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</si>
  <si>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</si>
  <si>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</si>
  <si>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</si>
  <si>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</si>
  <si>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</si>
  <si>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</si>
  <si>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</si>
  <si>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</si>
  <si>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</si>
  <si>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</si>
  <si>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</si>
  <si>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</si>
  <si>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</si>
  <si>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</si>
  <si>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</si>
  <si>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</si>
  <si>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</si>
  <si>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</si>
  <si>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</si>
  <si>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</si>
  <si>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</si>
  <si>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</si>
  <si>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</si>
  <si>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</si>
  <si>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</si>
  <si>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</si>
  <si>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</si>
  <si>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</si>
  <si>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</si>
  <si>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</si>
  <si>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</si>
  <si>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</si>
  <si>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</si>
  <si>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</si>
  <si>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</si>
  <si>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</si>
  <si>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</si>
  <si>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</si>
  <si>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</si>
  <si>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</si>
  <si>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</si>
  <si>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</si>
  <si>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</si>
  <si>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</si>
  <si>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</si>
  <si>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</si>
  <si>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</si>
  <si>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</si>
  <si>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</si>
  <si>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</si>
  <si>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</si>
  <si>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</si>
  <si>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</si>
  <si>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</si>
  <si>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</si>
  <si>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</si>
  <si>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</si>
  <si>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</si>
  <si>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</si>
  <si>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</si>
  <si>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</si>
  <si>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</si>
  <si>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</si>
  <si>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</si>
  <si>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</si>
  <si>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</si>
  <si>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</si>
  <si>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</si>
  <si>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</si>
  <si>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</si>
  <si>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</si>
  <si>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</si>
  <si>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</si>
  <si>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</si>
  <si>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</si>
  <si>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</si>
  <si>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</si>
  <si>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</si>
  <si>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</si>
  <si>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</si>
  <si>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</si>
  <si>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</si>
  <si>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</si>
  <si>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</si>
  <si>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</si>
  <si>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</si>
  <si>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</si>
  <si>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</si>
  <si>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</si>
  <si>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</si>
  <si>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</si>
  <si>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</si>
  <si>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</si>
  <si>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</si>
  <si>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</si>
  <si>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</si>
  <si>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</si>
  <si>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</si>
  <si>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</si>
  <si>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</si>
  <si>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</si>
  <si>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</si>
  <si>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</si>
  <si>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</si>
  <si>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</si>
  <si>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</si>
  <si>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</si>
  <si>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</si>
  <si>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</si>
  <si>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</si>
  <si>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</si>
  <si>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</si>
  <si>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</si>
  <si>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</si>
  <si>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</si>
  <si>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</si>
  <si>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</si>
  <si>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</si>
  <si>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</si>
  <si>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</si>
  <si>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</si>
  <si>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</si>
  <si>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</si>
  <si>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</si>
  <si>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</si>
  <si>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</si>
  <si>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</si>
  <si>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</si>
  <si>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</si>
  <si>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</si>
  <si>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</si>
  <si>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</si>
  <si>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</si>
  <si>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</si>
  <si>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</si>
  <si>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</si>
  <si>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</si>
  <si>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</si>
  <si>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</si>
  <si>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</si>
  <si>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</si>
  <si>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</si>
  <si>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</si>
  <si>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</si>
  <si>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</si>
  <si>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</si>
  <si>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</si>
  <si>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</si>
  <si>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</si>
  <si>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</si>
  <si>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</si>
  <si>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</si>
  <si>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</si>
  <si>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</si>
  <si>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</si>
  <si>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</si>
  <si>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</si>
  <si>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</si>
  <si>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</si>
  <si>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</si>
  <si>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</si>
  <si>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</si>
  <si>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</si>
  <si>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</si>
  <si>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</si>
  <si>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</si>
  <si>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</si>
  <si>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</si>
  <si>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</si>
  <si>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</si>
  <si>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</si>
  <si>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</si>
  <si>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</si>
  <si>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</si>
  <si>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</si>
  <si>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</si>
  <si>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</si>
  <si>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</si>
  <si>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</si>
  <si>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</si>
  <si>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</si>
  <si>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</si>
  <si>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</si>
  <si>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</si>
  <si>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</si>
  <si>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</si>
  <si>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</si>
  <si>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</si>
  <si>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</si>
  <si>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</si>
  <si>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</si>
  <si>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</si>
  <si>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</si>
  <si>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</si>
  <si>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</si>
  <si>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</si>
  <si>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</si>
  <si>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</si>
  <si>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</si>
  <si>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</si>
  <si>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</si>
  <si>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</si>
  <si>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</si>
  <si>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</si>
  <si>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</si>
  <si>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</si>
  <si>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</si>
  <si>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</si>
  <si>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</si>
  <si>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</si>
  <si>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</si>
  <si>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</si>
  <si>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</si>
  <si>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</si>
  <si>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</si>
  <si>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</si>
  <si>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</si>
  <si>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</si>
  <si>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</si>
  <si>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</si>
  <si>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</si>
  <si>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</si>
  <si>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</si>
  <si>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</si>
  <si>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</si>
  <si>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</si>
  <si>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</si>
  <si>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</si>
  <si>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</si>
  <si>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</si>
  <si>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</si>
  <si>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</si>
  <si>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</si>
  <si>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</si>
  <si>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</si>
  <si>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</si>
  <si>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</si>
  <si>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</si>
  <si>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</si>
  <si>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</si>
  <si>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</si>
  <si>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</si>
  <si>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</si>
  <si>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</si>
  <si>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</si>
  <si>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</si>
  <si>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</si>
  <si>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</si>
  <si>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</si>
  <si>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</si>
  <si>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</si>
  <si>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</si>
  <si>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</si>
  <si>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</si>
  <si>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</si>
  <si>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</si>
  <si>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</si>
  <si>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</si>
  <si>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</si>
  <si>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</si>
  <si>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</si>
  <si>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</si>
  <si>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</si>
  <si>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</si>
  <si>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</si>
  <si>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</si>
  <si>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</si>
  <si>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</si>
  <si>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</si>
  <si>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</si>
  <si>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</si>
  <si>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</si>
  <si>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</si>
  <si>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</si>
  <si>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</si>
  <si>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</si>
  <si>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</si>
  <si>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</si>
  <si>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</si>
  <si>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</si>
  <si>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</si>
  <si>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</si>
  <si>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</si>
  <si>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</si>
  <si>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</si>
  <si>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</si>
  <si>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</si>
  <si>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</si>
  <si>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</si>
  <si>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</si>
  <si>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</si>
  <si>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</si>
  <si>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</si>
  <si>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</si>
  <si>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</si>
  <si>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</si>
  <si>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</si>
  <si>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</si>
  <si>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</si>
  <si>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</si>
  <si>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</si>
  <si>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</si>
  <si>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</si>
  <si>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</si>
  <si>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</si>
  <si>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</si>
  <si>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</si>
  <si>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</si>
  <si>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</si>
  <si>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</si>
  <si>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</si>
  <si>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</si>
  <si>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</si>
  <si>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</si>
  <si>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</si>
  <si>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</si>
  <si>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</si>
  <si>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</si>
  <si>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</si>
  <si>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</si>
  <si>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</si>
  <si>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</si>
  <si>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</si>
  <si>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</si>
  <si>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</si>
  <si>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</si>
  <si>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</si>
  <si>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</si>
  <si>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</si>
  <si>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</si>
  <si>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</si>
  <si>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</si>
  <si>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</si>
  <si>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</si>
  <si>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</si>
  <si>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</si>
  <si>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</si>
  <si>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</si>
  <si>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</si>
  <si>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</si>
  <si>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</si>
  <si>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</si>
  <si>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</si>
  <si>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</si>
  <si>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</si>
  <si>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</si>
  <si>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</si>
  <si>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</si>
  <si>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</si>
  <si>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</si>
  <si>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</si>
  <si>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</si>
  <si>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</si>
  <si>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</si>
  <si>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</si>
  <si>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</si>
  <si>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</si>
  <si>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</si>
  <si>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</si>
  <si>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</si>
  <si>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</si>
  <si>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</si>
  <si>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</si>
  <si>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</si>
  <si>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</si>
  <si>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</si>
  <si>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</si>
  <si>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</si>
  <si>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</si>
  <si>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</si>
  <si>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</si>
  <si>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</si>
  <si>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</si>
  <si>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</si>
  <si>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</si>
  <si>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</si>
  <si>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</si>
  <si>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</si>
  <si>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</si>
  <si>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</si>
  <si>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</si>
  <si>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</si>
  <si>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</si>
  <si>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</si>
  <si>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</si>
  <si>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</si>
  <si>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</si>
  <si>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</si>
  <si>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</si>
  <si>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</si>
  <si>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</si>
  <si>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</si>
  <si>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</si>
  <si>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</si>
  <si>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</si>
  <si>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</si>
  <si>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</si>
  <si>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</si>
  <si>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</si>
  <si>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</si>
  <si>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</si>
  <si>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</si>
  <si>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</si>
  <si>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</si>
  <si>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</si>
  <si>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</si>
  <si>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</si>
  <si>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</si>
  <si>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</si>
  <si>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</si>
  <si>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</si>
  <si>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</si>
  <si>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</si>
  <si>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</si>
  <si>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</si>
  <si>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</si>
  <si>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</si>
  <si>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</si>
  <si>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</si>
  <si>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</si>
  <si>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</si>
  <si>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</si>
  <si>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</si>
  <si>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</si>
  <si>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</si>
  <si>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</si>
  <si>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</si>
  <si>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</si>
  <si>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</si>
  <si>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</si>
  <si>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</si>
  <si>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</si>
  <si>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</si>
  <si>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</si>
  <si>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</si>
  <si>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</si>
  <si>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</si>
  <si>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</si>
  <si>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</si>
  <si>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</si>
  <si>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</si>
  <si>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</si>
  <si>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</si>
  <si>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</si>
  <si>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</si>
  <si>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</si>
  <si>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</si>
  <si>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</si>
  <si>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</si>
  <si>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</si>
  <si>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</si>
  <si>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</si>
  <si>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</si>
  <si>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</si>
  <si>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</si>
  <si>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</si>
  <si>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</si>
  <si>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</si>
  <si>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</si>
  <si>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</si>
  <si>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</si>
  <si>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</si>
  <si>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</si>
  <si>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</si>
  <si>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</si>
  <si>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</si>
  <si>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</si>
  <si>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</si>
  <si>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</si>
  <si>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</si>
  <si>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</si>
  <si>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</si>
  <si>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</si>
  <si>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</si>
  <si>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</si>
  <si>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</si>
  <si>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</si>
  <si>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</si>
  <si>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</si>
  <si>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</si>
  <si>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</si>
  <si>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</si>
  <si>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</si>
  <si>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</si>
  <si>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</si>
  <si>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</si>
  <si>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</si>
  <si>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</si>
  <si>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</si>
  <si>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</si>
  <si>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</si>
  <si>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</si>
  <si>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</si>
  <si>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</si>
  <si>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</si>
  <si>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</si>
  <si>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</si>
  <si>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</si>
  <si>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</si>
  <si>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</si>
  <si>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</si>
  <si>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</si>
  <si>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</si>
  <si>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</si>
  <si>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</si>
  <si>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</si>
  <si>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</si>
  <si>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</si>
  <si>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</si>
  <si>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</si>
  <si>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</si>
  <si>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</si>
  <si>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</si>
  <si>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</si>
  <si>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</si>
  <si>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</si>
  <si>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</si>
  <si>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</si>
  <si>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</si>
  <si>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</si>
  <si>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</si>
  <si>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</si>
  <si>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</si>
  <si>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</si>
  <si>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</si>
  <si>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</si>
  <si>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</si>
  <si>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</si>
  <si>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</si>
  <si>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</si>
  <si>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</si>
  <si>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</si>
  <si>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</si>
  <si>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</si>
  <si>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</si>
  <si>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</si>
  <si>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</si>
  <si>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</si>
  <si>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</si>
  <si>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</si>
  <si>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</si>
  <si>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</si>
  <si>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</si>
  <si>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</si>
  <si>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</si>
  <si>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</si>
  <si>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</si>
  <si>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</si>
  <si>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</si>
  <si>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</si>
  <si>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</si>
  <si>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</si>
  <si>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</si>
  <si>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</si>
  <si>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</si>
  <si>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</si>
  <si>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</si>
  <si>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</si>
  <si>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</si>
  <si>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</si>
  <si>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</si>
  <si>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</si>
  <si>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</si>
  <si>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</si>
  <si>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</si>
  <si>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</si>
  <si>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</si>
  <si>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</si>
  <si>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</si>
  <si>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</si>
  <si>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</si>
  <si>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</si>
  <si>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</si>
  <si>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</si>
  <si>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</si>
  <si>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</si>
  <si>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</si>
  <si>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</si>
  <si>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</si>
  <si>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</si>
  <si>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</si>
  <si>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</si>
  <si>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</si>
  <si>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</si>
  <si>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</si>
  <si>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</si>
  <si>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</si>
  <si>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</si>
  <si>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</si>
  <si>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</si>
  <si>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</si>
  <si>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</si>
  <si>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</si>
  <si>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</si>
  <si>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</si>
  <si>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</si>
  <si>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</si>
  <si>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</si>
  <si>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</si>
  <si>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</si>
  <si>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</si>
  <si>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</si>
  <si>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</si>
  <si>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</si>
  <si>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</si>
  <si>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</si>
  <si>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</si>
  <si>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</si>
  <si>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</si>
  <si>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</si>
  <si>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</si>
  <si>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</si>
  <si>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</si>
  <si>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</si>
  <si>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</si>
  <si>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</si>
  <si>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</si>
  <si>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</si>
  <si>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</si>
  <si>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</si>
  <si>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</si>
  <si>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</si>
  <si>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</si>
  <si>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</si>
  <si>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</si>
  <si>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</si>
  <si>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</si>
  <si>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</si>
  <si>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</si>
  <si>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</si>
  <si>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</si>
  <si>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</si>
  <si>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</si>
  <si>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</si>
  <si>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</si>
  <si>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</si>
  <si>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</si>
  <si>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</si>
  <si>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</si>
  <si>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</si>
  <si>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</si>
  <si>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</si>
  <si>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</si>
  <si>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</si>
  <si>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</si>
  <si>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</si>
  <si>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</si>
  <si>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</si>
  <si>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</si>
  <si>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</si>
  <si>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</si>
  <si>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</si>
  <si>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</si>
  <si>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</si>
  <si>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</si>
  <si>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</si>
  <si>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</si>
  <si>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</si>
  <si>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</si>
  <si>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</si>
  <si>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</si>
  <si>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</si>
  <si>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</si>
  <si>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</si>
  <si>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</si>
  <si>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</si>
  <si>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</si>
  <si>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</si>
  <si>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</si>
  <si>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</si>
  <si>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</si>
  <si>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</si>
  <si>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</si>
  <si>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</si>
  <si>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</si>
  <si>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</si>
  <si>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</si>
  <si>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</si>
  <si>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</si>
  <si>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</si>
  <si>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</si>
  <si>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</si>
  <si>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</si>
  <si>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</si>
  <si>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</si>
  <si>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</si>
  <si>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</si>
  <si>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</si>
  <si>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</si>
  <si>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</si>
  <si>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</si>
  <si>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</si>
  <si>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</si>
  <si>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</si>
  <si>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</si>
  <si>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</si>
  <si>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</si>
  <si>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</si>
  <si>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</si>
  <si>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</si>
  <si>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</si>
  <si>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</si>
  <si>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</si>
  <si>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</si>
  <si>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</si>
  <si>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</si>
  <si>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</si>
  <si>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</si>
  <si>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</si>
  <si>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</si>
  <si>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</si>
  <si>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</si>
  <si>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</si>
  <si>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</si>
  <si>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</si>
  <si>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</si>
  <si>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</si>
  <si>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</si>
  <si>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</si>
  <si>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</si>
  <si>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</si>
  <si>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</si>
  <si>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</si>
  <si>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</si>
  <si>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</si>
  <si>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</si>
  <si>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</si>
  <si>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</si>
  <si>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</si>
  <si>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</si>
  <si>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</si>
  <si>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</si>
  <si>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</si>
  <si>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</si>
  <si>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</si>
  <si>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</si>
  <si>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</si>
  <si>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</si>
  <si>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</si>
  <si>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</si>
  <si>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</si>
  <si>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</si>
  <si>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</si>
  <si>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</si>
  <si>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</si>
  <si>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</si>
  <si>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</si>
  <si>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</si>
  <si>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</si>
  <si>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</si>
  <si>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</si>
  <si>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</si>
  <si>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</si>
  <si>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</si>
  <si>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</si>
  <si>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</si>
  <si>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</si>
  <si>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</si>
  <si>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</si>
  <si>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</si>
  <si>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</si>
  <si>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</si>
  <si>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</si>
  <si>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</si>
  <si>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</si>
  <si>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</si>
  <si>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</si>
  <si>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</si>
  <si>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</si>
  <si>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</si>
  <si>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</si>
  <si>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</si>
  <si>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</si>
  <si>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</si>
  <si>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</si>
  <si>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</si>
  <si>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</si>
  <si>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</si>
  <si>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</si>
  <si>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</si>
  <si>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</si>
  <si>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</si>
  <si>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</si>
  <si>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</si>
  <si>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</si>
  <si>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</si>
  <si>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</si>
  <si>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</si>
  <si>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</si>
  <si>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</si>
  <si>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</si>
  <si>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</si>
  <si>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</si>
  <si>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</si>
  <si>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</si>
  <si>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</si>
  <si>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</si>
  <si>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</si>
  <si>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</si>
  <si>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</si>
  <si>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</si>
  <si>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</si>
  <si>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</si>
  <si>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</si>
  <si>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</si>
  <si>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</si>
  <si>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</si>
  <si>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</si>
  <si>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</si>
  <si>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</si>
  <si>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</si>
  <si>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</si>
  <si>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</si>
  <si>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</si>
  <si>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</si>
  <si>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</si>
  <si>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</si>
  <si>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</si>
  <si>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</si>
  <si>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</si>
  <si>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</si>
  <si>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</si>
  <si>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</si>
  <si>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</si>
  <si>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</si>
  <si>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</si>
  <si>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</si>
  <si>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</si>
  <si>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</si>
  <si>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</si>
  <si>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</si>
  <si>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</si>
  <si>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</si>
  <si>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</si>
  <si>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</si>
  <si>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</si>
  <si>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</si>
  <si>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</si>
  <si>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</si>
  <si>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</si>
  <si>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</si>
  <si>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</si>
  <si>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</si>
  <si>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</si>
  <si>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</si>
  <si>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</si>
  <si>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</si>
  <si>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</si>
  <si>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</si>
  <si>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</si>
  <si>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</si>
  <si>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</si>
  <si>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</si>
  <si>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</si>
  <si>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</si>
  <si>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</si>
  <si>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</si>
  <si>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</si>
  <si>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</si>
  <si>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</si>
  <si>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</si>
  <si>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</si>
  <si>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</si>
  <si>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</si>
  <si>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</si>
  <si>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</si>
  <si>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</si>
  <si>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</si>
  <si>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</si>
  <si>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</si>
  <si>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</si>
  <si>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</si>
  <si>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</si>
  <si>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</si>
  <si>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</si>
  <si>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</si>
  <si>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</si>
  <si>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</si>
  <si>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</si>
  <si>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</si>
  <si>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</si>
  <si>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</si>
  <si>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</si>
  <si>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</si>
  <si>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</si>
  <si>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</si>
  <si>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</si>
  <si>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</si>
  <si>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</si>
  <si>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</si>
  <si>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</si>
  <si>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</si>
  <si>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</si>
  <si>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</si>
  <si>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</si>
  <si>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</si>
  <si>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</si>
  <si>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</si>
  <si>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</si>
  <si>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</si>
  <si>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</si>
  <si>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</si>
  <si>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</si>
  <si>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</si>
  <si>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</si>
  <si>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</si>
  <si>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</si>
  <si>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</si>
  <si>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</si>
  <si>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</si>
  <si>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</si>
  <si>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</si>
  <si>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</si>
  <si>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</si>
  <si>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</si>
  <si>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</si>
  <si>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</si>
  <si>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</si>
  <si>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</si>
  <si>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</si>
  <si>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</si>
  <si>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</si>
  <si>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</si>
  <si>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</si>
  <si>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</si>
  <si>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</si>
  <si>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</si>
  <si>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</si>
  <si>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</si>
  <si>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</si>
  <si>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</si>
  <si>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</si>
  <si>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</si>
  <si>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</si>
  <si>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</si>
  <si>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</si>
  <si>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</si>
  <si>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</si>
  <si>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</si>
  <si>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</si>
  <si>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</si>
  <si>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</si>
  <si>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</si>
  <si>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</si>
  <si>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</si>
  <si>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</si>
  <si>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</si>
  <si>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</si>
  <si>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</si>
  <si>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</si>
  <si>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</si>
  <si>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</si>
  <si>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</si>
  <si>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</si>
  <si>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</si>
  <si>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</si>
  <si>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</si>
  <si>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</si>
  <si>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</si>
  <si>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</si>
  <si>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</si>
  <si>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</si>
  <si>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</si>
  <si>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</si>
  <si>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</si>
  <si>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</si>
  <si>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</si>
  <si>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</si>
  <si>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</si>
  <si>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</si>
  <si>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</si>
  <si>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</si>
  <si>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</si>
  <si>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</si>
  <si>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</si>
  <si>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</si>
  <si>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</si>
  <si>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</si>
  <si>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</si>
  <si>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</si>
  <si>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</si>
  <si>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</si>
  <si>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</si>
  <si>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</si>
  <si>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</si>
  <si>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</si>
  <si>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</si>
  <si>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</si>
  <si>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</si>
  <si>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</si>
  <si>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</si>
  <si>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</si>
  <si>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</si>
  <si>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</si>
  <si>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</si>
  <si>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</si>
  <si>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</si>
  <si>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</si>
  <si>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</si>
  <si>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</si>
  <si>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</si>
  <si>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</si>
  <si>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</si>
  <si>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</si>
  <si>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</si>
  <si>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</si>
  <si>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</si>
  <si>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</si>
  <si>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</si>
  <si>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</si>
  <si>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</si>
  <si>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</si>
  <si>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</si>
  <si>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</si>
  <si>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</si>
  <si>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</si>
  <si>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</si>
  <si>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</si>
  <si>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</si>
  <si>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</si>
  <si>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</si>
  <si>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</si>
  <si>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</si>
  <si>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</si>
  <si>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</si>
  <si>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</si>
  <si>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</si>
  <si>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</si>
  <si>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</si>
  <si>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</si>
  <si>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</si>
  <si>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</si>
  <si>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</si>
  <si>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</si>
  <si>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</si>
  <si>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</si>
  <si>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</si>
  <si>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</si>
  <si>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</si>
  <si>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</si>
  <si>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</si>
  <si>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</si>
  <si>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</si>
  <si>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</si>
  <si>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</si>
  <si>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</si>
  <si>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</si>
  <si>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</si>
  <si>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</si>
  <si>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</si>
  <si>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</si>
  <si>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</si>
  <si>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</si>
  <si>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</si>
  <si>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</si>
  <si>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</si>
  <si>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</si>
  <si>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</si>
  <si>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</si>
  <si>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</si>
  <si>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</si>
  <si>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</si>
  <si>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</si>
  <si>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</si>
  <si>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</si>
  <si>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</si>
  <si>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</si>
  <si>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</si>
  <si>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</si>
  <si>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</si>
  <si>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</si>
  <si>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</si>
  <si>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</si>
  <si>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</si>
  <si>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</si>
  <si>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</si>
  <si>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</si>
  <si>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</si>
  <si>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</si>
  <si>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</si>
  <si>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</si>
  <si>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</si>
  <si>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</si>
  <si>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</si>
  <si>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</si>
  <si>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</si>
  <si>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</si>
  <si>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</si>
  <si>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</si>
  <si>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</si>
  <si>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</si>
  <si>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</si>
  <si>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</si>
  <si>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</si>
  <si>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</si>
  <si>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</si>
  <si>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</si>
  <si>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</si>
  <si>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</si>
  <si>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</si>
  <si>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</si>
  <si>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</si>
  <si>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</si>
  <si>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</si>
  <si>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</si>
  <si>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</si>
  <si>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</si>
  <si>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</si>
  <si>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</si>
  <si>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</si>
  <si>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</si>
  <si>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</si>
  <si>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</si>
  <si>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</si>
  <si>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</si>
  <si>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</si>
  <si>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</si>
  <si>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</si>
  <si>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</si>
  <si>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</si>
  <si>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</si>
  <si>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</si>
  <si>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</si>
  <si>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</si>
  <si>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</si>
  <si>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</si>
  <si>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</si>
  <si>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</si>
  <si>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</si>
  <si>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</si>
  <si>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</si>
  <si>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</si>
  <si>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</si>
  <si>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</si>
  <si>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</si>
  <si>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</si>
  <si>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</si>
  <si>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</si>
  <si>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</si>
  <si>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</si>
  <si>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</si>
  <si>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</si>
  <si>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</si>
  <si>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</si>
  <si>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</si>
  <si>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</si>
  <si>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</si>
  <si>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</si>
  <si>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</si>
  <si>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</si>
  <si>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</si>
  <si>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</si>
  <si>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</si>
  <si>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</si>
  <si>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</si>
  <si>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</si>
  <si>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</si>
  <si>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</si>
  <si>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</si>
  <si>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</si>
  <si>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</si>
  <si>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</si>
  <si>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</si>
  <si>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</si>
  <si>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</si>
  <si>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</si>
  <si>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</si>
  <si>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</si>
  <si>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</si>
  <si>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</si>
  <si>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</si>
  <si>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</si>
  <si>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</si>
  <si>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</si>
  <si>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</si>
  <si>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</si>
  <si>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</si>
  <si>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</si>
  <si>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</si>
  <si>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</si>
  <si>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</si>
  <si>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</si>
  <si>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</si>
  <si>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</si>
  <si>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</si>
  <si>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</si>
  <si>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</si>
  <si>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</si>
  <si>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</si>
  <si>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</si>
  <si>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</si>
  <si>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</si>
  <si>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</si>
  <si>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</si>
  <si>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</si>
  <si>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</si>
  <si>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</si>
  <si>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</si>
  <si>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</si>
  <si>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</si>
  <si>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</si>
  <si>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</si>
  <si>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</si>
  <si>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</si>
  <si>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</si>
  <si>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</si>
  <si>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</si>
  <si>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</si>
  <si>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</si>
  <si>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</si>
  <si>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</si>
  <si>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</si>
  <si>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</si>
  <si>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</si>
  <si>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</si>
  <si>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</si>
  <si>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</si>
  <si>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</si>
  <si>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</si>
  <si>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</si>
  <si>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</si>
  <si>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</si>
  <si>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</si>
  <si>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</si>
  <si>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</si>
  <si>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</si>
  <si>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</si>
  <si>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</si>
  <si>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</si>
  <si>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</si>
  <si>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</si>
  <si>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</si>
  <si>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</si>
  <si>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</si>
  <si>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</si>
  <si>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</si>
  <si>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</si>
  <si>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</si>
  <si>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</si>
  <si>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</si>
  <si>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</si>
  <si>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</si>
  <si>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</si>
  <si>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</si>
  <si>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</si>
  <si>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</si>
  <si>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</si>
  <si>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</si>
  <si>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</si>
  <si>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</si>
  <si>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</si>
  <si>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</si>
  <si>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</si>
  <si>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</si>
  <si>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</si>
  <si>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</si>
  <si>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</si>
  <si>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</si>
  <si>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</si>
  <si>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</si>
  <si>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</si>
  <si>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</si>
  <si>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</si>
  <si>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</si>
  <si>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</si>
  <si>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</si>
  <si>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</si>
  <si>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</si>
  <si>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</si>
  <si>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</si>
  <si>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</si>
  <si>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</si>
  <si>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</si>
  <si>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</si>
  <si>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</si>
  <si>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</si>
  <si>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</si>
  <si>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</si>
  <si>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</si>
  <si>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</si>
  <si>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</si>
  <si>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</si>
  <si>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</si>
  <si>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</si>
  <si>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</si>
  <si>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</si>
  <si>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</si>
  <si>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</si>
  <si>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</si>
  <si>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</si>
  <si>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</si>
  <si>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</si>
  <si>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</si>
  <si>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</si>
  <si>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</si>
  <si>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</si>
  <si>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</si>
  <si>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</si>
  <si>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</si>
  <si>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</si>
  <si>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</si>
  <si>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</si>
  <si>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</si>
  <si>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</si>
  <si>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</si>
  <si>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</si>
  <si>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</si>
  <si>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</si>
  <si>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</si>
  <si>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</si>
  <si>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</si>
  <si>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</si>
  <si>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</si>
  <si>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</si>
  <si>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</si>
  <si>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</si>
  <si>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</si>
  <si>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</si>
  <si>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</si>
  <si>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</si>
  <si>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</si>
  <si>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</si>
  <si>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</si>
  <si>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</si>
  <si>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</si>
  <si>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</si>
  <si>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</si>
  <si>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</si>
  <si>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</si>
  <si>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</si>
  <si>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</si>
  <si>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</si>
  <si>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</si>
  <si>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</si>
  <si>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</si>
  <si>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</si>
  <si>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</si>
  <si>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</si>
  <si>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</si>
  <si>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</si>
  <si>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</si>
  <si>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</si>
  <si>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</si>
  <si>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</si>
  <si>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</si>
  <si>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</si>
  <si>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</si>
  <si>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</si>
  <si>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</si>
  <si>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</si>
  <si>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</si>
  <si>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</si>
  <si>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</si>
  <si>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</si>
  <si>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</si>
  <si>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</si>
  <si>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</si>
  <si>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</si>
  <si>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</si>
  <si>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</si>
  <si>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</si>
  <si>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</si>
  <si>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</si>
  <si>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</si>
  <si>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</si>
  <si>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</si>
  <si>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</si>
  <si>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</si>
  <si>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</si>
  <si>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</si>
  <si>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</si>
  <si>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</si>
  <si>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</si>
  <si>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</si>
  <si>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</si>
  <si>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</si>
  <si>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</si>
  <si>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</si>
  <si>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</si>
  <si>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</si>
  <si>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</si>
  <si>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</si>
  <si>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</si>
  <si>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</si>
  <si>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</si>
  <si>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</si>
  <si>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</si>
  <si>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</si>
  <si>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</si>
  <si>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</si>
  <si>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</si>
  <si>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</si>
  <si>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</si>
  <si>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</si>
  <si>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</si>
  <si>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</si>
  <si>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</si>
  <si>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</si>
  <si>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</si>
  <si>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</si>
  <si>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</si>
  <si>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</si>
  <si>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</si>
  <si>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</si>
  <si>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</si>
  <si>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</si>
  <si>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</si>
  <si>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</si>
  <si>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</si>
  <si>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</si>
  <si>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</si>
  <si>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</si>
  <si>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</si>
  <si>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</si>
  <si>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</si>
  <si>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</si>
  <si>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</si>
  <si>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</si>
  <si>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</si>
  <si>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</si>
  <si>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</si>
  <si>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</si>
  <si>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</si>
  <si>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</si>
  <si>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</si>
  <si>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</si>
  <si>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</si>
  <si>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</si>
  <si>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</si>
  <si>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</si>
  <si>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</si>
  <si>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</si>
  <si>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</si>
  <si>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</si>
  <si>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</si>
  <si>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</si>
  <si>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</si>
  <si>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</si>
  <si>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</si>
  <si>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</si>
  <si>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</si>
  <si>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</si>
  <si>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</si>
  <si>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</si>
  <si>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</si>
  <si>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</si>
  <si>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</si>
  <si>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</si>
  <si>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</si>
  <si>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</si>
  <si>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</si>
  <si>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</si>
  <si>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</si>
  <si>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</si>
  <si>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</si>
  <si>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</si>
  <si>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</si>
  <si>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</si>
  <si>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</si>
  <si>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</si>
  <si>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</si>
  <si>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</si>
  <si>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</si>
  <si>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</si>
  <si>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</si>
  <si>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</si>
  <si>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</si>
  <si>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</si>
  <si>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</si>
  <si>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</si>
  <si>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</si>
  <si>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</si>
  <si>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</si>
  <si>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</si>
  <si>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</si>
  <si>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</si>
  <si>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</si>
  <si>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</si>
  <si>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</si>
  <si>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</si>
  <si>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</si>
  <si>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</si>
  <si>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</si>
  <si>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</si>
  <si>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</si>
  <si>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</si>
  <si>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</si>
  <si>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</si>
  <si>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</si>
  <si>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</si>
  <si>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</si>
  <si>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</si>
  <si>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</si>
  <si>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</si>
  <si>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</si>
  <si>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</si>
  <si>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</si>
  <si>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</si>
  <si>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</si>
  <si>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</si>
  <si>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</si>
  <si>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</si>
  <si>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</si>
  <si>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</si>
  <si>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</si>
  <si>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</si>
  <si>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</si>
  <si>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</si>
  <si>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</si>
  <si>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</si>
  <si>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</si>
  <si>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</si>
  <si>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</si>
  <si>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</si>
  <si>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</si>
  <si>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</si>
  <si>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</si>
  <si>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</si>
  <si>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</si>
  <si>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</si>
  <si>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</si>
  <si>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</si>
  <si>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</si>
  <si>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</si>
  <si>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</si>
  <si>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</si>
  <si>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</si>
  <si>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</si>
  <si>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</si>
  <si>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</si>
  <si>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</si>
  <si>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</si>
  <si>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</si>
  <si>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</si>
  <si>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</si>
  <si>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</si>
  <si>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</si>
  <si>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</si>
  <si>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</si>
  <si>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</si>
  <si>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</si>
  <si>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</si>
  <si>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</si>
  <si>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</si>
  <si>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</si>
  <si>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</si>
  <si>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</si>
  <si>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</si>
  <si>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</si>
  <si>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</si>
  <si>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</si>
  <si>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</si>
  <si>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</si>
  <si>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</si>
  <si>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</si>
  <si>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</si>
  <si>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</si>
  <si>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</si>
  <si>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</si>
  <si>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</si>
  <si>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</si>
  <si>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</si>
  <si>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</si>
  <si>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</si>
  <si>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</si>
  <si>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</si>
  <si>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</si>
  <si>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</si>
  <si>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</si>
  <si>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</si>
  <si>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</si>
  <si>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</si>
  <si>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</si>
  <si>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</si>
  <si>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</si>
  <si>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</si>
  <si>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</si>
  <si>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</si>
  <si>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</si>
  <si>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</si>
  <si>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</si>
  <si>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</si>
  <si>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</si>
  <si>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</si>
  <si>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</si>
  <si>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</si>
  <si>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</si>
  <si>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</si>
  <si>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</si>
  <si>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</si>
  <si>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</si>
  <si>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</si>
  <si>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</si>
  <si>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</si>
  <si>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</si>
  <si>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</si>
  <si>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</si>
  <si>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</si>
  <si>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</si>
  <si>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</si>
  <si>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</si>
  <si>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</si>
  <si>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</si>
  <si>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</si>
  <si>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</si>
  <si>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</si>
  <si>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</si>
  <si>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</si>
  <si>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</si>
  <si>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</si>
  <si>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</si>
  <si>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</si>
  <si>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</si>
  <si>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</si>
  <si>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</si>
  <si>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</si>
  <si>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</si>
  <si>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</si>
  <si>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</si>
  <si>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</si>
  <si>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</si>
  <si>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</si>
  <si>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</si>
  <si>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</si>
  <si>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</si>
  <si>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</si>
  <si>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</si>
  <si>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</si>
  <si>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</si>
  <si>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</si>
  <si>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</si>
  <si>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</si>
  <si>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</si>
  <si>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</si>
  <si>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</si>
  <si>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</si>
  <si>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</si>
  <si>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</si>
  <si>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</si>
  <si>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</si>
  <si>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</si>
  <si>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</si>
  <si>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</si>
  <si>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</si>
  <si>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</si>
  <si>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</si>
  <si>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</si>
  <si>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</si>
  <si>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</si>
  <si>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</si>
  <si>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</si>
  <si>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</si>
  <si>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</si>
  <si>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</si>
  <si>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</si>
  <si>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</si>
  <si>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</si>
  <si>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</si>
  <si>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</si>
  <si>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</si>
  <si>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</si>
  <si>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</si>
  <si>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</si>
  <si>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</si>
  <si>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</si>
  <si>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</si>
  <si>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</si>
  <si>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</si>
  <si>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</si>
  <si>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</si>
  <si>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</si>
  <si>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</si>
  <si>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</si>
  <si>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</si>
  <si>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</si>
  <si>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</si>
  <si>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</si>
  <si>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</si>
  <si>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</si>
  <si>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</si>
  <si>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</si>
  <si>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</si>
  <si>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</si>
  <si>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</si>
  <si>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</si>
  <si>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</si>
  <si>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</si>
  <si>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</si>
  <si>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</si>
  <si>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</si>
  <si>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</si>
  <si>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</si>
  <si>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</si>
  <si>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</si>
  <si>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</si>
  <si>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</si>
  <si>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</si>
  <si>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</si>
  <si>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</si>
  <si>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</si>
  <si>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</si>
  <si>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</si>
  <si>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</si>
  <si>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</si>
  <si>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</si>
  <si>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</si>
  <si>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</si>
  <si>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</si>
  <si>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</si>
  <si>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</si>
  <si>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</si>
  <si>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</si>
  <si>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</si>
  <si>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</si>
  <si>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</si>
  <si>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</si>
  <si>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</si>
  <si>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</si>
  <si>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</si>
  <si>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</si>
  <si>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</si>
  <si>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</si>
  <si>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</si>
  <si>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</si>
  <si>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</si>
  <si>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</si>
  <si>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</si>
  <si>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</si>
  <si>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</si>
  <si>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</si>
  <si>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</si>
  <si>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</si>
  <si>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</si>
  <si>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</si>
  <si>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</si>
  <si>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</si>
  <si>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</si>
  <si>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</si>
  <si>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</si>
  <si>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</si>
  <si>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</si>
  <si>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</si>
  <si>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</si>
  <si>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</si>
  <si>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</si>
  <si>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</si>
  <si>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</si>
  <si>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</si>
  <si>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</si>
  <si>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</si>
  <si>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</si>
  <si>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</si>
  <si>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</si>
  <si>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</si>
  <si>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</si>
  <si>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</si>
  <si>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</si>
  <si>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</si>
  <si>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</si>
  <si>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</si>
  <si>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</si>
  <si>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</si>
  <si>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</si>
  <si>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</si>
  <si>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</si>
  <si>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</si>
  <si>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</si>
  <si>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</si>
  <si>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</si>
  <si>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</si>
  <si>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</si>
  <si>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</si>
  <si>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</si>
  <si>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</si>
  <si>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</si>
  <si>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</si>
  <si>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</si>
  <si>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</si>
  <si>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</si>
  <si>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</si>
  <si>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</si>
  <si>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</si>
  <si>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</si>
  <si>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</si>
  <si>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</si>
  <si>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</si>
  <si>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</si>
  <si>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</si>
  <si>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</si>
  <si>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</si>
  <si>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</si>
  <si>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</si>
  <si>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</si>
  <si>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</si>
  <si>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</si>
  <si>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</si>
  <si>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</si>
  <si>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</si>
  <si>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</si>
  <si>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</si>
  <si>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</si>
  <si>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</si>
  <si>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</si>
  <si>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</si>
  <si>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</si>
  <si>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</si>
  <si>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</si>
  <si>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</si>
  <si>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</si>
  <si>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</si>
  <si>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</si>
  <si>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</si>
  <si>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</si>
  <si>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</si>
  <si>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</si>
  <si>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</si>
  <si>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</si>
  <si>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</si>
  <si>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</si>
  <si>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</si>
  <si>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</si>
  <si>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</si>
  <si>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</si>
  <si>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</si>
  <si>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</si>
  <si>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</si>
  <si>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</si>
  <si>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</si>
  <si>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</si>
  <si>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</si>
  <si>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</si>
  <si>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</si>
  <si>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</si>
  <si>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</si>
  <si>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</si>
  <si>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</si>
  <si>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</si>
  <si>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</si>
  <si>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</si>
  <si>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</si>
  <si>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</si>
  <si>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</si>
  <si>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</si>
  <si>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</si>
  <si>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</si>
  <si>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</si>
  <si>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</si>
  <si>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</si>
  <si>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</si>
  <si>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</si>
  <si>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</si>
  <si>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</si>
  <si>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</si>
  <si>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</si>
  <si>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</si>
  <si>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</si>
  <si>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</si>
  <si>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</si>
  <si>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</si>
  <si>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</si>
  <si>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</si>
  <si>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</si>
  <si>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</si>
  <si>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</si>
  <si>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</si>
  <si>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</si>
  <si>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</si>
  <si>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</si>
  <si>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</si>
  <si>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</si>
  <si>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</si>
  <si>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</si>
  <si>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</si>
  <si>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</si>
  <si>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</si>
  <si>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</si>
  <si>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</si>
  <si>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</si>
  <si>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</si>
  <si>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</si>
  <si>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</si>
  <si>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</si>
  <si>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</si>
  <si>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</si>
  <si>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</si>
  <si>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</si>
  <si>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</si>
  <si>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</si>
  <si>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</si>
  <si>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</si>
  <si>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</si>
  <si>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</si>
  <si>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</si>
  <si>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</si>
  <si>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</si>
  <si>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</si>
  <si>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</si>
  <si>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</si>
  <si>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</si>
  <si>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</si>
  <si>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</si>
  <si>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</si>
  <si>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</si>
  <si>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</si>
  <si>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</si>
  <si>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</si>
  <si>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</si>
  <si>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</si>
  <si>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</si>
  <si>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</si>
  <si>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</si>
  <si>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</si>
  <si>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</si>
  <si>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</si>
  <si>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</si>
  <si>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</si>
  <si>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</si>
  <si>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</si>
  <si>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</si>
  <si>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</si>
  <si>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</si>
  <si>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</si>
  <si>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</si>
  <si>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</si>
  <si>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</si>
  <si>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</si>
  <si>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</si>
  <si>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</si>
  <si>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</si>
  <si>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</si>
  <si>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</si>
  <si>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</si>
  <si>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</si>
  <si>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</si>
  <si>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</si>
  <si>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</si>
  <si>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</si>
  <si>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</si>
  <si>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</si>
  <si>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</si>
  <si>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</si>
  <si>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</si>
  <si>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</si>
  <si>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</si>
  <si>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</si>
  <si>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</si>
  <si>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</si>
  <si>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</si>
  <si>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</si>
  <si>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</si>
  <si>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</si>
  <si>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</si>
  <si>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</si>
  <si>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</si>
  <si>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</si>
  <si>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</si>
  <si>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</si>
  <si>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</si>
  <si>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</si>
  <si>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</si>
  <si>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</si>
  <si>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</si>
  <si>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</si>
  <si>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</si>
  <si>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</si>
  <si>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</si>
  <si>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</si>
  <si>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</si>
  <si>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</si>
  <si>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</si>
  <si>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</si>
  <si>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</si>
  <si>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</si>
  <si>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</si>
  <si>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</si>
  <si>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</si>
  <si>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</si>
  <si>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</si>
  <si>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</si>
  <si>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</si>
  <si>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</si>
  <si>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</si>
  <si>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</si>
  <si>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</si>
  <si>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</si>
  <si>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</si>
  <si>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</si>
  <si>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</si>
  <si>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</si>
  <si>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</si>
  <si>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</si>
  <si>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</si>
  <si>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</si>
  <si>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</si>
  <si>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</si>
  <si>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</si>
  <si>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</si>
  <si>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</si>
  <si>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</si>
  <si>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</si>
  <si>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</si>
  <si>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</si>
  <si>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</si>
  <si>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</si>
  <si>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</si>
  <si>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</si>
  <si>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</si>
  <si>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</si>
  <si>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</si>
  <si>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</si>
  <si>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</si>
  <si>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</si>
  <si>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</si>
  <si>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</si>
  <si>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</si>
  <si>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</si>
  <si>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</si>
  <si>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</si>
  <si>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</si>
  <si>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</si>
  <si>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</si>
  <si>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</si>
  <si>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</si>
  <si>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</si>
  <si>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</si>
  <si>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</si>
  <si>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</si>
  <si>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</si>
  <si>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</si>
  <si>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</si>
  <si>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</si>
  <si>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</si>
  <si>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</si>
  <si>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</si>
  <si>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</si>
  <si>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</si>
  <si>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</si>
  <si>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</si>
  <si>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</si>
  <si>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</si>
  <si>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</si>
  <si>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</si>
  <si>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</si>
  <si>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</si>
  <si>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</si>
  <si>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</si>
  <si>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</si>
  <si>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</si>
  <si>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</si>
  <si>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</si>
  <si>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</si>
  <si>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</si>
  <si>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</si>
  <si>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</si>
  <si>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</si>
  <si>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</si>
  <si>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</si>
  <si>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</si>
  <si>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</si>
  <si>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</si>
  <si>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</si>
  <si>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</si>
  <si>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</si>
  <si>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</si>
  <si>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</si>
  <si>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</si>
  <si>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</si>
  <si>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</si>
  <si>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</si>
  <si>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</si>
  <si>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</si>
  <si>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</si>
  <si>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</si>
  <si>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</si>
  <si>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</si>
  <si>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</si>
  <si>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</si>
  <si>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</si>
  <si>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</si>
  <si>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</si>
  <si>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</si>
  <si>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</si>
  <si>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</si>
  <si>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</si>
  <si>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</si>
  <si>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</si>
  <si>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</si>
  <si>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</si>
  <si>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</si>
  <si>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</si>
  <si>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</si>
  <si>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</si>
  <si>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</si>
  <si>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</si>
  <si>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</si>
  <si>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</si>
  <si>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</si>
  <si>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</si>
  <si>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</si>
  <si>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</si>
  <si>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</si>
  <si>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</si>
  <si>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</si>
  <si>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</si>
  <si>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</si>
  <si>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</si>
  <si>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</si>
  <si>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</si>
  <si>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</si>
  <si>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</si>
  <si>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</si>
  <si>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</si>
  <si>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</si>
  <si>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</si>
  <si>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</si>
  <si>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</si>
  <si>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</si>
  <si>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</si>
  <si>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</si>
  <si>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</si>
  <si>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</si>
  <si>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</si>
  <si>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</si>
  <si>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</si>
  <si>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</si>
  <si>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</si>
  <si>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</si>
  <si>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</si>
  <si>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</si>
  <si>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</si>
  <si>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</si>
  <si>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</si>
  <si>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</si>
  <si>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</si>
  <si>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</si>
  <si>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</si>
  <si>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</si>
  <si>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</si>
  <si>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</si>
  <si>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</si>
  <si>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</si>
  <si>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</si>
  <si>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</si>
  <si>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</si>
  <si>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</si>
  <si>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</si>
  <si>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</si>
  <si>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</si>
  <si>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</si>
  <si>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</si>
  <si>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</si>
  <si>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</si>
  <si>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</si>
  <si>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</si>
  <si>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</si>
  <si>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</si>
  <si>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</si>
  <si>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</si>
  <si>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</si>
  <si>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</si>
  <si>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</si>
  <si>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</si>
  <si>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</si>
  <si>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</si>
  <si>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</si>
  <si>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</si>
  <si>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</si>
  <si>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</si>
  <si>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</si>
  <si>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</si>
  <si>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</si>
  <si>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</si>
  <si>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</si>
  <si>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</si>
  <si>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</si>
  <si>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</si>
  <si>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</si>
  <si>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</si>
  <si>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</si>
  <si>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</si>
  <si>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</si>
  <si>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</si>
  <si>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</si>
  <si>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</si>
  <si>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</si>
  <si>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</si>
  <si>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</si>
  <si>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</si>
  <si>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</si>
  <si>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</si>
  <si>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</si>
  <si>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</si>
  <si>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</si>
  <si>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</si>
  <si>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</si>
  <si>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</si>
  <si>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</si>
  <si>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</si>
  <si>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</si>
  <si>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</si>
  <si>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</si>
  <si>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</si>
  <si>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</si>
  <si>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</si>
  <si>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</si>
  <si>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</si>
  <si>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</si>
  <si>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</si>
  <si>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</si>
  <si>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</si>
  <si>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</si>
  <si>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</si>
  <si>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</si>
  <si>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</si>
  <si>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</si>
  <si>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</si>
  <si>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</si>
  <si>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</si>
  <si>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</si>
  <si>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</si>
  <si>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</si>
  <si>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</si>
  <si>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</si>
  <si>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</si>
  <si>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</si>
  <si>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</si>
  <si>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</si>
  <si>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</si>
  <si>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</si>
  <si>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</si>
  <si>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</si>
  <si>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</si>
  <si>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</si>
  <si>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</si>
  <si>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</si>
  <si>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</si>
  <si>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</si>
  <si>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</si>
  <si>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</si>
  <si>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</si>
  <si>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</si>
  <si>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</si>
  <si>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</si>
  <si>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</si>
  <si>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</si>
  <si>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</si>
  <si>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</si>
  <si>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</si>
  <si>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</si>
  <si>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</si>
  <si>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</si>
  <si>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</si>
  <si>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</si>
  <si>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</si>
  <si>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</si>
  <si>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</si>
  <si>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</si>
  <si>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</si>
  <si>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</si>
  <si>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</si>
  <si>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</si>
  <si>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</si>
  <si>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</si>
  <si>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</si>
  <si>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</si>
  <si>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</si>
  <si>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</si>
  <si>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</si>
  <si>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</si>
  <si>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</si>
  <si>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</si>
  <si>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</si>
  <si>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</si>
  <si>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</si>
  <si>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</si>
  <si>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</si>
  <si>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</si>
  <si>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</si>
  <si>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</si>
  <si>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</si>
  <si>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</si>
  <si>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</si>
  <si>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</si>
  <si>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</si>
  <si>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</si>
  <si>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</si>
  <si>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</si>
  <si>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</si>
  <si>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</si>
  <si>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</si>
  <si>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</si>
  <si>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</si>
  <si>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</si>
  <si>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</si>
  <si>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</si>
  <si>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</si>
  <si>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</si>
  <si>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</si>
  <si>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</si>
  <si>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</si>
  <si>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</si>
  <si>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</si>
  <si>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</si>
  <si>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</si>
  <si>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</si>
  <si>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</si>
  <si>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</si>
  <si>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</si>
  <si>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</si>
  <si>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</si>
  <si>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</si>
  <si>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</si>
  <si>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</si>
  <si>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</si>
  <si>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</si>
  <si>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</si>
  <si>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</si>
  <si>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</si>
  <si>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</si>
  <si>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</si>
  <si>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</si>
  <si>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</si>
  <si>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</si>
  <si>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</si>
  <si>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</si>
  <si>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</si>
  <si>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</si>
  <si>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</si>
  <si>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</si>
  <si>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</si>
  <si>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</si>
  <si>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</si>
  <si>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</si>
  <si>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</si>
  <si>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</si>
  <si>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</si>
  <si>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</si>
  <si>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</si>
  <si>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</si>
  <si>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</si>
  <si>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</si>
  <si>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</si>
  <si>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</si>
  <si>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</si>
  <si>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</si>
  <si>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</si>
  <si>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</si>
  <si>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</si>
  <si>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</si>
  <si>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</si>
  <si>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</si>
  <si>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</si>
  <si>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</si>
  <si>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</si>
  <si>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</si>
  <si>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</si>
  <si>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</si>
  <si>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</si>
  <si>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</si>
  <si>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</si>
  <si>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</si>
  <si>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</si>
  <si>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</si>
  <si>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</si>
  <si>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</si>
  <si>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</si>
  <si>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</si>
  <si>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</si>
  <si>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</si>
  <si>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</si>
  <si>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</si>
  <si>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</si>
  <si>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</si>
  <si>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</si>
  <si>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</si>
  <si>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</si>
  <si>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</si>
  <si>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</si>
  <si>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</si>
  <si>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</si>
  <si>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</si>
  <si>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</si>
  <si>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</si>
  <si>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</si>
  <si>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</si>
  <si>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</si>
  <si>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</si>
  <si>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</si>
  <si>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</si>
  <si>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</si>
  <si>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</si>
  <si>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</si>
  <si>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</si>
  <si>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</si>
  <si>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</si>
  <si>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</si>
  <si>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</si>
  <si>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</si>
  <si>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</si>
  <si>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</si>
  <si>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</si>
  <si>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</si>
  <si>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</si>
  <si>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</si>
  <si>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</si>
  <si>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</si>
  <si>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</si>
  <si>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</si>
  <si>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</si>
  <si>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</si>
  <si>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</si>
  <si>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</si>
  <si>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</si>
  <si>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</si>
  <si>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</si>
  <si>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</si>
  <si>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</si>
  <si>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</si>
  <si>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</si>
  <si>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</si>
  <si>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</si>
  <si>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</si>
  <si>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</si>
  <si>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</si>
  <si>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</si>
  <si>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</si>
  <si>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</si>
  <si>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</si>
  <si>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</si>
  <si>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</si>
  <si>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</si>
  <si>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</si>
  <si>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</si>
  <si>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</si>
  <si>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</si>
  <si>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</si>
  <si>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</si>
  <si>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</si>
  <si>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</si>
  <si>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</si>
  <si>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</si>
  <si>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</si>
  <si>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</si>
  <si>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</si>
  <si>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</si>
  <si>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</si>
  <si>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</si>
  <si>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</si>
  <si>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</si>
  <si>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</si>
  <si>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</si>
  <si>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</si>
  <si>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</si>
  <si>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</si>
  <si>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</si>
  <si>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</si>
  <si>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</si>
  <si>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</si>
  <si>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</si>
  <si>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</si>
  <si>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</si>
  <si>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</si>
  <si>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</si>
  <si>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</si>
  <si>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</si>
  <si>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</si>
  <si>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</si>
  <si>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</si>
  <si>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</si>
  <si>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</si>
  <si>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</si>
  <si>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</si>
  <si>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</si>
  <si>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</si>
  <si>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</si>
  <si>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</si>
  <si>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</si>
  <si>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</si>
  <si>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</si>
  <si>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</si>
  <si>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</si>
  <si>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</si>
  <si>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</si>
  <si>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</si>
  <si>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</si>
  <si>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</si>
  <si>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</si>
  <si>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</si>
  <si>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</si>
  <si>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</si>
  <si>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</si>
  <si>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</si>
  <si>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</si>
  <si>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</si>
  <si>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</si>
  <si>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</si>
  <si>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</si>
  <si>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</si>
  <si>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</si>
  <si>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</si>
  <si>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</si>
  <si>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</si>
  <si>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</si>
  <si>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</si>
  <si>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</si>
  <si>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</si>
  <si>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</si>
  <si>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</si>
  <si>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</si>
  <si>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</si>
  <si>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</si>
  <si>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</si>
  <si>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</si>
  <si>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</si>
  <si>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</si>
  <si>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</si>
  <si>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</si>
  <si>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</si>
  <si>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</si>
  <si>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</si>
  <si>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</si>
  <si>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</si>
  <si>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</si>
  <si>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</si>
  <si>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</si>
  <si>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</si>
  <si>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</si>
  <si>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</si>
  <si>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</si>
  <si>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</si>
  <si>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</si>
  <si>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</si>
  <si>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</si>
  <si>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</si>
  <si>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</si>
  <si>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</si>
  <si>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</si>
  <si>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</si>
  <si>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</si>
  <si>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</si>
  <si>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</si>
  <si>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</si>
  <si>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</si>
  <si>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</si>
  <si>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</si>
  <si>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</si>
  <si>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</si>
  <si>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</si>
  <si>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</si>
  <si>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</si>
  <si>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</si>
  <si>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</si>
  <si>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</si>
  <si>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</si>
  <si>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</si>
  <si>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</si>
  <si>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</si>
  <si>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</si>
  <si>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</si>
  <si>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</si>
  <si>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</si>
  <si>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</si>
  <si>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</si>
  <si>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</si>
  <si>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</si>
  <si>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</si>
  <si>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</si>
  <si>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</si>
  <si>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</si>
  <si>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</si>
  <si>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</si>
  <si>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</si>
  <si>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</si>
  <si>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</si>
  <si>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</si>
  <si>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</si>
  <si>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</si>
  <si>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</si>
  <si>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</si>
  <si>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</si>
  <si>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</si>
  <si>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</si>
  <si>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</si>
  <si>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</si>
  <si>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</si>
  <si>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</si>
  <si>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</si>
  <si>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</si>
  <si>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</si>
  <si>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</si>
  <si>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</si>
  <si>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</si>
  <si>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</si>
  <si>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</si>
  <si>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</si>
  <si>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</si>
  <si>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</si>
  <si>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</si>
  <si>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</si>
  <si>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</si>
  <si>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</si>
  <si>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</si>
  <si>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</si>
  <si>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</si>
  <si>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</si>
  <si>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</si>
  <si>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</si>
  <si>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</si>
  <si>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</si>
  <si>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</si>
  <si>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</si>
  <si>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</si>
  <si>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</si>
  <si>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</si>
  <si>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</si>
  <si>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</si>
  <si>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</si>
  <si>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</si>
  <si>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</si>
  <si>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</si>
  <si>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</si>
  <si>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</si>
  <si>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</si>
  <si>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</si>
  <si>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</si>
  <si>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</si>
  <si>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</si>
  <si>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</si>
  <si>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</si>
  <si>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</si>
  <si>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</si>
  <si>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</si>
  <si>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</si>
  <si>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</si>
  <si>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</si>
  <si>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</si>
  <si>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</si>
  <si>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</si>
  <si>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</si>
  <si>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</si>
  <si>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</si>
  <si>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</si>
  <si>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</si>
  <si>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</si>
  <si>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</si>
  <si>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</si>
  <si>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</si>
  <si>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</si>
  <si>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</si>
  <si>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</si>
  <si>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</si>
  <si>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</si>
  <si>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</si>
  <si>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</si>
  <si>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</si>
  <si>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</si>
  <si>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</si>
  <si>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</si>
  <si>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</si>
  <si>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</si>
  <si>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</si>
  <si>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</si>
  <si>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</si>
  <si>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</si>
  <si>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</si>
  <si>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</si>
  <si>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</si>
  <si>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</si>
  <si>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</si>
  <si>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</si>
  <si>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</si>
  <si>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</si>
  <si>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</si>
  <si>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</si>
  <si>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</si>
  <si>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</si>
  <si>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</si>
  <si>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</si>
  <si>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</si>
  <si>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</si>
  <si>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</si>
  <si>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</si>
  <si>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</si>
  <si>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</si>
  <si>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</si>
  <si>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</si>
  <si>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</si>
  <si>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</si>
  <si>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</si>
  <si>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</si>
  <si>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</si>
  <si>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</si>
  <si>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</si>
  <si>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</si>
  <si>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</si>
  <si>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</si>
  <si>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</si>
  <si>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</si>
  <si>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</si>
  <si>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</si>
  <si>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</si>
  <si>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</si>
  <si>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</si>
  <si>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</si>
  <si>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</si>
  <si>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</si>
  <si>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</si>
  <si>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</si>
  <si>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</si>
  <si>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</si>
  <si>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</si>
  <si>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</si>
  <si>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</si>
  <si>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</si>
  <si>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</si>
  <si>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</si>
  <si>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</si>
  <si>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</si>
  <si>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</si>
  <si>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</si>
  <si>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</si>
  <si>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</si>
  <si>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</si>
  <si>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</si>
  <si>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</si>
  <si>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</si>
  <si>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</si>
  <si>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</si>
  <si>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</si>
  <si>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</si>
  <si>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</si>
  <si>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</si>
  <si>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</si>
  <si>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</si>
  <si>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</si>
  <si>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</si>
  <si>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</si>
  <si>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</si>
  <si>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</si>
  <si>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</si>
  <si>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</si>
  <si>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</si>
  <si>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</si>
  <si>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</si>
  <si>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</si>
  <si>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</si>
  <si>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</si>
  <si>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</si>
  <si>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</si>
  <si>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</si>
  <si>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</si>
  <si>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</si>
  <si>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</si>
  <si>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</si>
  <si>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</si>
  <si>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</si>
  <si>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</si>
  <si>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</si>
  <si>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</si>
  <si>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</si>
  <si>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</si>
  <si>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</si>
  <si>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</si>
  <si>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</si>
  <si>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</si>
  <si>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</si>
  <si>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</si>
  <si>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</si>
  <si>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</si>
  <si>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</si>
  <si>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</si>
  <si>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</si>
  <si>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</si>
  <si>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</si>
  <si>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</si>
  <si>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</si>
  <si>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</si>
  <si>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</si>
  <si>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</si>
  <si>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</si>
  <si>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</si>
  <si>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</si>
  <si>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</si>
  <si>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</si>
  <si>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</si>
  <si>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</si>
  <si>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</si>
  <si>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</si>
  <si>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</si>
  <si>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</si>
  <si>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</si>
  <si>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</si>
  <si>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</si>
  <si>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</si>
  <si>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</si>
  <si>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</si>
  <si>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</si>
  <si>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</si>
  <si>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</si>
  <si>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</si>
  <si>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</si>
  <si>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</si>
  <si>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</si>
  <si>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</si>
  <si>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</si>
  <si>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</si>
  <si>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</si>
  <si>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</si>
  <si>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</si>
  <si>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</si>
  <si>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</si>
  <si>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</si>
  <si>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</si>
  <si>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</si>
  <si>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</si>
  <si>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</si>
  <si>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</si>
  <si>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</si>
  <si>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</si>
  <si>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</si>
  <si>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</si>
  <si>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</si>
  <si>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</si>
  <si>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</si>
  <si>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</si>
  <si>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</si>
  <si>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</si>
  <si>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</si>
  <si>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</si>
  <si>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</si>
  <si>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</si>
  <si>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</si>
  <si>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</si>
  <si>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</si>
  <si>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</si>
  <si>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</si>
  <si>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</si>
  <si>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</si>
  <si>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</si>
  <si>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</si>
  <si>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</si>
  <si>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</si>
  <si>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</si>
  <si>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</si>
  <si>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</si>
  <si>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</si>
  <si>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</si>
  <si>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</si>
  <si>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</si>
  <si>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</si>
  <si>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</si>
  <si>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</si>
  <si>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</si>
  <si>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</si>
  <si>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</si>
  <si>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</si>
  <si>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</si>
  <si>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</si>
  <si>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</si>
  <si>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</si>
  <si>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</si>
  <si>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</si>
  <si>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</si>
  <si>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</si>
  <si>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</si>
  <si>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</si>
  <si>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</si>
  <si>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</si>
  <si>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</si>
  <si>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</si>
  <si>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</si>
  <si>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</si>
  <si>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</si>
  <si>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</si>
  <si>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</si>
  <si>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</si>
  <si>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</si>
  <si>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</si>
  <si>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</si>
  <si>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</si>
  <si>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</si>
  <si>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</si>
  <si>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</si>
  <si>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</si>
  <si>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</si>
  <si>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</si>
  <si>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</si>
  <si>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</si>
  <si>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</si>
  <si>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</si>
  <si>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</si>
  <si>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</si>
  <si>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</si>
  <si>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</si>
  <si>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</si>
  <si>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</si>
  <si>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</si>
  <si>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</si>
  <si>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</si>
  <si>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</si>
  <si>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</si>
  <si>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</si>
  <si>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</si>
  <si>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</si>
  <si>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</si>
  <si>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</si>
  <si>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</si>
  <si>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</si>
  <si>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</si>
  <si>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</si>
  <si>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</si>
  <si>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</si>
  <si>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</si>
  <si>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</si>
  <si>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</si>
  <si>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</si>
  <si>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</si>
  <si>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</si>
  <si>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</si>
  <si>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</si>
  <si>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</si>
  <si>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</si>
  <si>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</si>
  <si>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</si>
  <si>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</si>
  <si>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</si>
  <si>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</si>
  <si>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</si>
  <si>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</si>
  <si>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</si>
  <si>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</si>
  <si>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</si>
  <si>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</si>
  <si>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</si>
  <si>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</si>
  <si>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</si>
  <si>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</si>
  <si>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</si>
  <si>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</si>
  <si>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</si>
  <si>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</si>
  <si>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</si>
  <si>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</si>
  <si>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</si>
  <si>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</si>
  <si>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</si>
  <si>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</si>
  <si>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</si>
  <si>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</si>
  <si>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</si>
  <si>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</si>
  <si>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</si>
  <si>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</si>
  <si>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</si>
  <si>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</si>
  <si>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</si>
  <si>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</si>
  <si>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</si>
  <si>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</si>
  <si>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</si>
  <si>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</si>
  <si>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</si>
  <si>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</si>
  <si>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</si>
  <si>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</si>
  <si>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</si>
  <si>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</si>
  <si>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</si>
  <si>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</si>
  <si>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</si>
  <si>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</si>
  <si>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</si>
  <si>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</si>
  <si>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</si>
  <si>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</si>
  <si>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</si>
  <si>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</si>
  <si>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</si>
  <si>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</si>
  <si>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</si>
  <si>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</si>
  <si>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</si>
  <si>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</si>
  <si>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</si>
  <si>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</si>
  <si>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</si>
  <si>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</si>
  <si>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</si>
  <si>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</si>
  <si>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</si>
  <si>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</si>
  <si>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</si>
  <si>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</si>
  <si>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</si>
  <si>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</si>
  <si>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</si>
  <si>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</si>
  <si>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</si>
  <si>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</si>
  <si>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</si>
  <si>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</si>
  <si>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</si>
  <si>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</si>
  <si>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</si>
  <si>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</si>
  <si>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</si>
  <si>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</si>
  <si>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</si>
  <si>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</si>
  <si>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</si>
  <si>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</si>
  <si>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</si>
  <si>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</si>
  <si>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</si>
  <si>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</si>
  <si>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</si>
  <si>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</si>
  <si>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</si>
  <si>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</si>
  <si>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</si>
  <si>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</si>
  <si>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</si>
  <si>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</si>
  <si>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</si>
  <si>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</si>
  <si>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</si>
  <si>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</si>
  <si>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</si>
  <si>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</si>
  <si>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</si>
  <si>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</si>
  <si>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</si>
  <si>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</si>
  <si>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</si>
  <si>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</si>
  <si>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</si>
  <si>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</si>
  <si>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</si>
  <si>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</si>
  <si>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</si>
  <si>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</si>
  <si>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</si>
  <si>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</si>
  <si>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</si>
  <si>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</si>
  <si>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</si>
  <si>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</si>
  <si>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</si>
  <si>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</si>
  <si>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</si>
  <si>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</si>
  <si>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</si>
  <si>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</si>
  <si>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</si>
  <si>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</si>
  <si>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</si>
  <si>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</si>
  <si>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</si>
  <si>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</si>
  <si>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</si>
  <si>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</si>
  <si>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</si>
  <si>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</si>
  <si>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</si>
  <si>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</si>
  <si>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</si>
  <si>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</si>
  <si>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</si>
  <si>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</si>
  <si>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</si>
  <si>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</si>
  <si>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</si>
  <si>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</si>
  <si>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</si>
  <si>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</si>
  <si>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</si>
  <si>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</si>
  <si>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</si>
  <si>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</si>
  <si>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</si>
  <si>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</si>
  <si>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</si>
  <si>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</si>
  <si>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</si>
  <si>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</si>
  <si>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</si>
  <si>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</si>
  <si>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</si>
  <si>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</si>
  <si>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</si>
  <si>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</si>
  <si>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</si>
  <si>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</si>
  <si>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</si>
  <si>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</si>
  <si>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</si>
  <si>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</si>
  <si>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</si>
  <si>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</si>
  <si>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</si>
  <si>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</si>
  <si>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</si>
  <si>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</si>
  <si>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</si>
  <si>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</si>
  <si>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</si>
  <si>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</si>
  <si>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</si>
  <si>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</si>
  <si>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</si>
  <si>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</si>
  <si>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</si>
  <si>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</si>
  <si>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</si>
  <si>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</si>
  <si>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</si>
  <si>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</si>
  <si>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</si>
  <si>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</si>
  <si>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</si>
  <si>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</si>
  <si>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</si>
  <si>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</si>
  <si>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</si>
  <si>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</si>
  <si>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</si>
  <si>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</si>
  <si>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</si>
  <si>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</si>
  <si>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</si>
  <si>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</si>
  <si>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</si>
  <si>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</si>
  <si>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</si>
  <si>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</si>
  <si>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</si>
  <si>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</si>
  <si>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</si>
  <si>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</si>
  <si>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</si>
  <si>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</si>
  <si>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</si>
  <si>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</si>
  <si>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</si>
  <si>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</si>
  <si>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</si>
  <si>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</si>
  <si>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</si>
  <si>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</si>
  <si>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</si>
  <si>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</si>
  <si>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</si>
  <si>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</si>
  <si>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</si>
  <si>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</si>
  <si>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</si>
  <si>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</si>
  <si>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</si>
  <si>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</si>
  <si>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</si>
  <si>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</si>
  <si>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</si>
  <si>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</si>
  <si>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</si>
  <si>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</si>
  <si>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</si>
  <si>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</si>
  <si>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</si>
  <si>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</si>
  <si>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</si>
  <si>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</si>
  <si>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</si>
  <si>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</si>
  <si>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</si>
  <si>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</si>
  <si>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</si>
  <si>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</si>
  <si>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</si>
  <si>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</si>
  <si>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</si>
  <si>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</si>
  <si>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</si>
  <si>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</si>
  <si>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</si>
  <si>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</si>
  <si>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</si>
  <si>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</si>
  <si>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</si>
  <si>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</si>
  <si>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</si>
  <si>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</si>
  <si>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</si>
  <si>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</si>
  <si>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</si>
  <si>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</si>
  <si>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</si>
  <si>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</si>
  <si>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</si>
  <si>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</si>
  <si>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</si>
  <si>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</si>
  <si>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</si>
  <si>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</si>
  <si>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</si>
  <si>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</si>
  <si>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</si>
  <si>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</si>
  <si>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</si>
  <si>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</si>
  <si>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</si>
  <si>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</si>
  <si>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</si>
  <si>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</si>
  <si>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</si>
  <si>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</si>
  <si>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</si>
  <si>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</si>
  <si>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</si>
  <si>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</si>
  <si>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</si>
  <si>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</si>
  <si>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</si>
  <si>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</si>
  <si>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</si>
  <si>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</si>
  <si>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</si>
  <si>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</si>
  <si>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</si>
  <si>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</si>
  <si>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</si>
  <si>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</si>
  <si>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</si>
  <si>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</si>
  <si>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</si>
  <si>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</si>
  <si>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</si>
  <si>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</si>
  <si>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</si>
  <si>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</si>
  <si>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</si>
  <si>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</si>
  <si>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</si>
  <si>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</si>
  <si>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</si>
  <si>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</si>
  <si>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</si>
  <si>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</si>
  <si>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</si>
  <si>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</si>
  <si>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</si>
  <si>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</si>
  <si>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</si>
  <si>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</si>
  <si>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</si>
  <si>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</si>
  <si>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</si>
  <si>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</si>
  <si>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</si>
  <si>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</si>
  <si>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</si>
  <si>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</si>
  <si>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</si>
  <si>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</si>
  <si>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</si>
  <si>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</si>
  <si>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</si>
  <si>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</si>
  <si>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</si>
  <si>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</si>
  <si>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</si>
  <si>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</si>
  <si>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</si>
  <si>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</si>
  <si>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</si>
  <si>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</si>
  <si>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</si>
  <si>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</si>
  <si>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</si>
  <si>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</si>
  <si>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</si>
  <si>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</si>
  <si>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</si>
  <si>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</si>
  <si>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</si>
  <si>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</si>
  <si>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</si>
  <si>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</si>
  <si>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</si>
  <si>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</si>
  <si>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</si>
  <si>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</si>
  <si>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</si>
  <si>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</si>
  <si>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</si>
  <si>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</si>
  <si>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</si>
  <si>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</si>
  <si>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</si>
  <si>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</si>
  <si>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</si>
  <si>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</si>
  <si>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</si>
  <si>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</si>
  <si>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</si>
  <si>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</si>
  <si>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</si>
  <si>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</si>
  <si>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</si>
  <si>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</si>
  <si>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</si>
  <si>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</si>
  <si>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</si>
  <si>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</si>
  <si>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</si>
  <si>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</si>
  <si>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</si>
  <si>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</si>
  <si>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</si>
  <si>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</si>
  <si>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</si>
  <si>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</si>
  <si>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</si>
  <si>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</si>
  <si>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</si>
  <si>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</si>
  <si>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</si>
  <si>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</si>
  <si>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</si>
  <si>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</si>
  <si>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</si>
  <si>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</si>
  <si>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</si>
  <si>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</si>
  <si>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</si>
  <si>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</si>
  <si>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</si>
  <si>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</si>
  <si>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</si>
  <si>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</si>
  <si>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</si>
  <si>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</si>
  <si>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</si>
  <si>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</si>
  <si>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</si>
  <si>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</si>
  <si>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</si>
  <si>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</si>
  <si>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</si>
  <si>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</si>
  <si>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</si>
  <si>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</si>
  <si>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</si>
  <si>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</si>
  <si>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</si>
  <si>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</si>
  <si>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</si>
  <si>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</si>
  <si>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</si>
  <si>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</si>
  <si>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</si>
  <si>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</si>
  <si>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</si>
  <si>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</si>
  <si>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</si>
  <si>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</si>
  <si>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</si>
  <si>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</si>
  <si>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</si>
  <si>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</si>
  <si>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</si>
  <si>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</si>
  <si>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</si>
  <si>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</si>
  <si>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</si>
  <si>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</si>
  <si>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</si>
  <si>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</si>
  <si>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</si>
  <si>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</si>
  <si>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</si>
  <si>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</si>
  <si>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</si>
  <si>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</si>
  <si>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</si>
  <si>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</si>
  <si>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</si>
  <si>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</si>
  <si>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</si>
  <si>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</si>
  <si>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</si>
  <si>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</si>
  <si>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</si>
  <si>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</si>
  <si>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</si>
  <si>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</si>
  <si>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</si>
  <si>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</si>
  <si>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</si>
  <si>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</si>
  <si>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</si>
  <si>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</si>
  <si>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</si>
  <si>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</si>
  <si>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</si>
  <si>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</si>
  <si>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</si>
  <si>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</si>
  <si>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</si>
  <si>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</si>
  <si>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</si>
  <si>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</si>
  <si>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</si>
  <si>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</si>
  <si>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</si>
  <si>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</si>
  <si>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</si>
  <si>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</si>
  <si>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</si>
  <si>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</si>
  <si>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</si>
  <si>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</si>
  <si>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</si>
  <si>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</si>
  <si>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</si>
  <si>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</si>
  <si>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</si>
  <si>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</si>
  <si>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</si>
  <si>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</si>
  <si>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</si>
  <si>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</si>
  <si>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</si>
  <si>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</si>
  <si>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</si>
  <si>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</si>
  <si>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</si>
  <si>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</si>
  <si>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</si>
  <si>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</si>
  <si>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</si>
  <si>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</si>
  <si>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</si>
  <si>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</si>
  <si>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</si>
  <si>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</si>
  <si>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</si>
  <si>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</si>
  <si>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</si>
  <si>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</si>
  <si>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</si>
  <si>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</si>
  <si>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</si>
  <si>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</si>
  <si>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</si>
  <si>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</si>
  <si>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</si>
  <si>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</si>
  <si>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</si>
  <si>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</si>
  <si>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</si>
  <si>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</si>
  <si>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</si>
  <si>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</si>
  <si>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</si>
  <si>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</si>
  <si>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</si>
  <si>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</si>
  <si>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</si>
  <si>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</si>
  <si>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</si>
  <si>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</si>
  <si>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</si>
  <si>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</si>
  <si>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</si>
  <si>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</si>
  <si>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</si>
  <si>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</si>
  <si>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</si>
  <si>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</si>
  <si>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</si>
  <si>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</si>
  <si>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</si>
  <si>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</si>
  <si>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</si>
  <si>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</si>
  <si>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</si>
  <si>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</si>
  <si>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</si>
  <si>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</si>
  <si>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</si>
  <si>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</si>
  <si>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</si>
  <si>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</si>
  <si>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</si>
  <si>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</si>
  <si>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</si>
  <si>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</si>
  <si>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</si>
  <si>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</si>
  <si>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</si>
  <si>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</si>
  <si>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</si>
  <si>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</si>
  <si>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</si>
  <si>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</si>
  <si>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</si>
  <si>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</si>
  <si>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</si>
  <si>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</si>
  <si>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</si>
  <si>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</si>
  <si>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</si>
  <si>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</si>
  <si>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</si>
  <si>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</si>
  <si>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</si>
  <si>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</si>
  <si>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</si>
  <si>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</si>
  <si>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</si>
  <si>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</si>
  <si>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</si>
  <si>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</si>
  <si>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</si>
  <si>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</si>
  <si>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</si>
  <si>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</si>
  <si>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</si>
  <si>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</si>
  <si>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</si>
  <si>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</si>
  <si>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</si>
  <si>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</si>
  <si>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</si>
  <si>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</si>
  <si>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</si>
  <si>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</si>
  <si>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</si>
  <si>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</si>
  <si>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</si>
  <si>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</si>
  <si>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</si>
  <si>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</si>
  <si>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</si>
  <si>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</si>
  <si>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</si>
  <si>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</si>
  <si>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</si>
  <si>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</si>
  <si>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</si>
  <si>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</si>
  <si>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</si>
  <si>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</si>
  <si>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</si>
  <si>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</si>
  <si>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</si>
  <si>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</si>
  <si>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</si>
  <si>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</si>
  <si>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</si>
  <si>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</si>
  <si>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</si>
  <si>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</si>
  <si>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</si>
  <si>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</si>
  <si>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</si>
  <si>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</si>
  <si>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</si>
  <si>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</si>
  <si>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</si>
  <si>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</si>
  <si>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</si>
  <si>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</si>
  <si>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</si>
  <si>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</si>
  <si>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</si>
  <si>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</si>
  <si>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</si>
  <si>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</si>
  <si>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</si>
  <si>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</si>
  <si>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</si>
  <si>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</si>
  <si>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</si>
  <si>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</si>
  <si>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</si>
  <si>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</si>
  <si>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</si>
  <si>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</si>
  <si>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</si>
  <si>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</si>
  <si>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</si>
  <si>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</si>
  <si>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</si>
  <si>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</si>
  <si>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</si>
  <si>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</si>
  <si>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</si>
  <si>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</si>
  <si>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</si>
  <si>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</si>
  <si>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</si>
  <si>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</si>
  <si>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</si>
  <si>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</si>
  <si>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</si>
  <si>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</si>
  <si>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</si>
  <si>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</si>
  <si>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</si>
  <si>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</si>
  <si>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</si>
  <si>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</si>
  <si>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</si>
  <si>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</si>
  <si>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</si>
  <si>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</si>
  <si>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</si>
  <si>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</si>
  <si>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</si>
  <si>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</si>
  <si>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</si>
  <si>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</si>
  <si>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</si>
  <si>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</si>
  <si>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</si>
  <si>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</si>
  <si>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</si>
  <si>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</si>
  <si>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</si>
  <si>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</si>
  <si>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</si>
  <si>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</si>
  <si>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</si>
  <si>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</si>
  <si>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</si>
  <si>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</si>
  <si>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</si>
  <si>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</si>
  <si>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</si>
  <si>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</si>
  <si>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</si>
  <si>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</si>
  <si>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</si>
  <si>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</si>
  <si>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</si>
  <si>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</si>
  <si>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</si>
  <si>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</si>
  <si>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</si>
  <si>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</si>
  <si>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</si>
  <si>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</si>
  <si>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</si>
  <si>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</si>
  <si>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</si>
  <si>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</si>
  <si>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</si>
  <si>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</si>
  <si>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</si>
  <si>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</si>
  <si>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</si>
  <si>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</si>
  <si>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</si>
  <si>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</si>
  <si>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</si>
  <si>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</si>
  <si>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</si>
  <si>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</si>
  <si>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</si>
  <si>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</si>
  <si>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</si>
  <si>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</si>
  <si>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</si>
  <si>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</si>
  <si>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</si>
  <si>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</si>
  <si>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</si>
  <si>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</si>
  <si>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</si>
  <si>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</si>
  <si>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</si>
  <si>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</si>
  <si>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</si>
  <si>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</si>
  <si>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</si>
  <si>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</si>
  <si>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</si>
  <si>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</si>
  <si>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</si>
  <si>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</si>
  <si>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</si>
  <si>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</si>
  <si>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</si>
  <si>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</si>
  <si>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</si>
  <si>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</si>
  <si>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</si>
  <si>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</si>
  <si>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</si>
  <si>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</si>
  <si>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</si>
  <si>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</si>
  <si>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</si>
  <si>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</si>
  <si>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</si>
  <si>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</si>
  <si>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</si>
  <si>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</si>
  <si>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</si>
  <si>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</si>
  <si>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</si>
  <si>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</si>
  <si>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</si>
  <si>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</si>
  <si>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</si>
  <si>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</si>
  <si>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</si>
  <si>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</si>
  <si>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</si>
  <si>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</si>
  <si>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</si>
  <si>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</si>
  <si>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</si>
  <si>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</si>
  <si>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</si>
  <si>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</si>
  <si>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</si>
  <si>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</si>
  <si>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</si>
  <si>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</si>
  <si>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</si>
  <si>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</si>
  <si>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</si>
  <si>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</si>
  <si>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</si>
  <si>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</si>
  <si>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</si>
  <si>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</si>
  <si>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</si>
  <si>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</si>
  <si>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</si>
  <si>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</si>
  <si>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</si>
  <si>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</si>
  <si>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</si>
  <si>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</si>
  <si>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</si>
  <si>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</si>
  <si>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</si>
  <si>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</si>
  <si>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</si>
  <si>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</si>
  <si>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</si>
  <si>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</si>
  <si>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</si>
  <si>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</si>
  <si>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</si>
  <si>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</si>
  <si>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</si>
  <si>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</si>
  <si>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</si>
  <si>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</si>
  <si>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</si>
  <si>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</si>
  <si>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</si>
  <si>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</si>
  <si>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</si>
  <si>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</si>
  <si>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</si>
  <si>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</si>
  <si>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</si>
  <si>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</si>
  <si>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</si>
  <si>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</si>
  <si>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</si>
  <si>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</si>
  <si>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</si>
  <si>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</si>
  <si>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</si>
  <si>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</si>
  <si>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</si>
  <si>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</si>
  <si>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</si>
  <si>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</si>
  <si>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</si>
  <si>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</si>
  <si>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</si>
  <si>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</si>
  <si>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</si>
  <si>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</si>
  <si>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</si>
  <si>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</si>
  <si>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</si>
  <si>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</si>
  <si>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</si>
  <si>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</si>
  <si>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</si>
  <si>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</si>
  <si>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</si>
  <si>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</si>
  <si>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</si>
  <si>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</si>
  <si>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</si>
  <si>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</si>
  <si>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</si>
  <si>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</si>
  <si>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</si>
  <si>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</si>
  <si>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</si>
  <si>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</si>
  <si>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</si>
  <si>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</si>
  <si>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</si>
  <si>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</si>
  <si>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</si>
  <si>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</si>
  <si>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</si>
  <si>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</si>
  <si>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</si>
  <si>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</si>
  <si>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</si>
  <si>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</si>
  <si>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</si>
  <si>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</si>
  <si>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</si>
  <si>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</si>
  <si>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</si>
  <si>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</si>
  <si>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</si>
  <si>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</si>
  <si>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</si>
  <si>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</si>
  <si>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</si>
  <si>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</si>
  <si>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</si>
  <si>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</si>
  <si>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</si>
  <si>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</si>
  <si>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</si>
  <si>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</si>
  <si>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</si>
  <si>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</si>
  <si>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</si>
  <si>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</si>
  <si>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</si>
  <si>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</si>
  <si>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</si>
  <si>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</si>
  <si>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</si>
  <si>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</si>
  <si>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</si>
  <si>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</si>
  <si>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</si>
  <si>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</si>
  <si>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</si>
  <si>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</si>
  <si>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</si>
  <si>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</si>
  <si>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</si>
  <si>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</si>
  <si>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</si>
  <si>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</si>
  <si>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</si>
  <si>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</si>
  <si>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</si>
  <si>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</si>
  <si>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</si>
  <si>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</si>
  <si>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</si>
  <si>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</si>
  <si>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</si>
  <si>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</si>
  <si>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</si>
  <si>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</si>
  <si>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</si>
  <si>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</si>
  <si>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</si>
  <si>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</si>
  <si>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</si>
  <si>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</si>
  <si>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</si>
  <si>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</si>
  <si>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</si>
  <si>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</si>
  <si>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</si>
  <si>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</si>
  <si>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</si>
  <si>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</si>
  <si>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</si>
  <si>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</si>
  <si>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</si>
  <si>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</si>
  <si>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</si>
  <si>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</si>
  <si>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</si>
  <si>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</si>
  <si>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</si>
  <si>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</si>
  <si>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</si>
  <si>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</si>
  <si>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</si>
  <si>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</si>
  <si>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</si>
  <si>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</si>
  <si>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</si>
  <si>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</si>
  <si>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</si>
  <si>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</si>
  <si>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</si>
  <si>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</si>
  <si>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</si>
  <si>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</si>
  <si>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</si>
  <si>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</si>
  <si>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</si>
  <si>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</si>
  <si>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</si>
  <si>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</si>
  <si>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</si>
  <si>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</si>
  <si>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</si>
  <si>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</si>
  <si>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</si>
  <si>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</si>
  <si>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</si>
  <si>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</si>
  <si>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</si>
  <si>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</si>
  <si>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</si>
  <si>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</si>
  <si>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</si>
  <si>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</si>
  <si>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</si>
  <si>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</si>
  <si>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</si>
  <si>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</si>
  <si>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</si>
  <si>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</si>
  <si>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</si>
  <si>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</si>
  <si>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</si>
  <si>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</si>
  <si>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</si>
  <si>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</si>
  <si>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</si>
  <si>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</si>
  <si>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</si>
  <si>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</si>
  <si>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</si>
  <si>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</si>
  <si>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</si>
  <si>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</si>
  <si>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</si>
  <si>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</si>
  <si>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</si>
  <si>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</si>
  <si>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</si>
  <si>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</si>
  <si>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</si>
  <si>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</si>
  <si>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</si>
  <si>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</si>
  <si>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</si>
  <si>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</si>
  <si>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</si>
  <si>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</si>
  <si>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</si>
  <si>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</si>
  <si>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</si>
  <si>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</si>
  <si>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</si>
  <si>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</si>
  <si>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</si>
  <si>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</si>
  <si>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</si>
  <si>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</si>
  <si>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</si>
  <si>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</si>
  <si>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</si>
  <si>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</si>
  <si>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</si>
  <si>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</si>
  <si>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</si>
  <si>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</si>
  <si>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</si>
  <si>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</si>
  <si>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</si>
  <si>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</si>
  <si>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</si>
  <si>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</si>
  <si>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</si>
  <si>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</si>
  <si>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</si>
  <si>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</si>
  <si>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</si>
  <si>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</si>
  <si>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</si>
  <si>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</si>
  <si>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</si>
  <si>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</si>
  <si>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</si>
  <si>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</si>
  <si>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</si>
  <si>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</si>
  <si>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</si>
  <si>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</si>
  <si>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</si>
  <si>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</si>
  <si>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</si>
  <si>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</si>
  <si>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</si>
  <si>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</si>
  <si>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</si>
  <si>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</si>
  <si>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</si>
  <si>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</si>
  <si>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</si>
  <si>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</si>
  <si>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</si>
  <si>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</si>
  <si>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</si>
  <si>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</si>
  <si>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</si>
  <si>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</si>
  <si>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</si>
  <si>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</si>
  <si>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</si>
  <si>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</si>
  <si>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</si>
  <si>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</si>
  <si>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</si>
  <si>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</si>
  <si>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</si>
  <si>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</si>
  <si>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</si>
  <si>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</si>
  <si>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</si>
  <si>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</si>
  <si>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</si>
  <si>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</si>
  <si>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</si>
  <si>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</si>
  <si>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</si>
  <si>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</si>
  <si>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</si>
  <si>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</si>
  <si>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</si>
  <si>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</si>
  <si>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</si>
  <si>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</si>
  <si>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</si>
  <si>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</si>
  <si>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</si>
  <si>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</si>
  <si>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</si>
  <si>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</si>
  <si>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</si>
  <si>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</si>
  <si>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</si>
  <si>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</si>
  <si>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</si>
  <si>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</si>
  <si>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</si>
  <si>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</si>
  <si>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</si>
  <si>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</si>
  <si>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</si>
  <si>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</si>
  <si>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</si>
  <si>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</si>
  <si>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</si>
  <si>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</si>
  <si>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</si>
  <si>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</si>
  <si>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</si>
  <si>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</si>
  <si>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</si>
  <si>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</si>
  <si>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</si>
  <si>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</si>
  <si>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</si>
  <si>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</si>
  <si>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</si>
  <si>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</si>
  <si>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</si>
  <si>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</si>
  <si>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</si>
  <si>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</si>
  <si>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</si>
  <si>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</si>
  <si>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</si>
  <si>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</si>
  <si>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</si>
  <si>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</si>
  <si>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</si>
  <si>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</si>
  <si>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</si>
  <si>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</si>
  <si>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</si>
  <si>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</si>
  <si>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</si>
  <si>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</si>
  <si>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</si>
  <si>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</si>
  <si>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</si>
  <si>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</si>
  <si>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</si>
  <si>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</si>
  <si>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</si>
  <si>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</si>
  <si>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</si>
  <si>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</si>
  <si>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</si>
  <si>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</si>
  <si>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</si>
  <si>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</si>
  <si>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</si>
  <si>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</si>
  <si>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</si>
  <si>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</si>
  <si>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</si>
  <si>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</si>
  <si>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</si>
  <si>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</si>
  <si>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</si>
  <si>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</si>
  <si>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</si>
  <si>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</si>
  <si>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</si>
  <si>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</si>
  <si>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</si>
  <si>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</si>
  <si>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</si>
  <si>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</si>
  <si>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</si>
  <si>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</si>
  <si>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</si>
  <si>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</si>
  <si>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</si>
  <si>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</si>
  <si>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</si>
  <si>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</si>
  <si>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</si>
  <si>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</si>
  <si>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</si>
  <si>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</si>
  <si>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</si>
  <si>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</si>
  <si>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</si>
  <si>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</si>
  <si>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</si>
  <si>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</si>
  <si>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</si>
  <si>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</si>
  <si>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</si>
  <si>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</si>
  <si>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</si>
  <si>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</si>
  <si>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</si>
  <si>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</si>
  <si>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</si>
  <si>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</si>
  <si>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</si>
  <si>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</si>
  <si>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</si>
  <si>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</si>
  <si>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</si>
  <si>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</si>
  <si>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</si>
  <si>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</si>
  <si>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</si>
  <si>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</si>
  <si>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</si>
  <si>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</si>
  <si>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</si>
  <si>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</si>
  <si>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</si>
  <si>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</si>
  <si>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</si>
  <si>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</si>
  <si>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</si>
  <si>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</si>
  <si>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</si>
  <si>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</si>
  <si>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</si>
  <si>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</si>
  <si>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</si>
  <si>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</si>
  <si>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</si>
  <si>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</si>
  <si>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</si>
  <si>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</si>
  <si>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</si>
  <si>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</si>
  <si>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</si>
  <si>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</si>
  <si>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</si>
  <si>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</si>
  <si>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</si>
  <si>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</si>
  <si>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</si>
  <si>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</si>
  <si>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</si>
  <si>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</si>
  <si>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</si>
  <si>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</si>
  <si>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</si>
  <si>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</si>
  <si>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</si>
  <si>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</si>
  <si>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</si>
  <si>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</si>
  <si>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</si>
  <si>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</si>
  <si>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</si>
  <si>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</si>
  <si>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</si>
  <si>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</si>
  <si>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</si>
  <si>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</si>
  <si>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</si>
  <si>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</si>
  <si>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</si>
  <si>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</si>
  <si>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</si>
  <si>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</si>
  <si>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</si>
  <si>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</si>
  <si>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</si>
  <si>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</si>
  <si>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</si>
  <si>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</si>
  <si>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</si>
  <si>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</si>
  <si>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</si>
  <si>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</si>
  <si>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</si>
  <si>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</si>
  <si>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</si>
  <si>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</si>
  <si>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</si>
  <si>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</si>
  <si>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</si>
  <si>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</si>
  <si>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</si>
  <si>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</si>
  <si>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</si>
  <si>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</si>
  <si>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</si>
  <si>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</si>
  <si>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</si>
  <si>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</si>
  <si>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</si>
  <si>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</si>
  <si>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</si>
  <si>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</si>
  <si>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</si>
  <si>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</si>
  <si>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</si>
  <si>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</si>
  <si>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</si>
  <si>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</si>
  <si>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</si>
  <si>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</si>
  <si>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</si>
  <si>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</si>
  <si>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</si>
  <si>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</si>
  <si>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</si>
  <si>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</si>
  <si>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</si>
  <si>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</si>
  <si>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</si>
  <si>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</si>
  <si>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</si>
  <si>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</si>
  <si>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</si>
  <si>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</si>
  <si>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</si>
  <si>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</si>
  <si>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</si>
  <si>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</si>
  <si>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</si>
  <si>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</si>
  <si>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</si>
  <si>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</si>
  <si>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</si>
  <si>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</si>
  <si>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</si>
  <si>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</si>
  <si>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</si>
  <si>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</si>
  <si>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</si>
  <si>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</si>
  <si>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</si>
  <si>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</si>
  <si>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</si>
  <si>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</si>
  <si>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</si>
  <si>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</si>
  <si>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</si>
  <si>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</si>
  <si>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</si>
  <si>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</si>
  <si>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</si>
  <si>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</si>
  <si>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</si>
  <si>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</si>
  <si>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</si>
  <si>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</si>
  <si>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</si>
  <si>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</si>
  <si>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</si>
  <si>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</si>
  <si>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</si>
  <si>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</si>
  <si>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</si>
  <si>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</si>
  <si>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</si>
  <si>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</si>
  <si>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</si>
  <si>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</si>
  <si>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</si>
  <si>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</si>
  <si>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</si>
  <si>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</si>
  <si>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</si>
  <si>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</si>
  <si>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</si>
  <si>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</si>
  <si>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</si>
  <si>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</si>
  <si>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</si>
  <si>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</si>
  <si>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</si>
  <si>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</si>
  <si>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</si>
  <si>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</si>
  <si>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</si>
  <si>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</si>
  <si>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</si>
  <si>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</si>
  <si>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</si>
  <si>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</si>
  <si>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</si>
  <si>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</si>
  <si>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</si>
  <si>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</si>
  <si>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</si>
  <si>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</si>
  <si>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</si>
  <si>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</si>
  <si>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</si>
  <si>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</si>
  <si>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</si>
  <si>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</si>
  <si>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</si>
  <si>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</si>
  <si>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</si>
  <si>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</si>
  <si>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</si>
  <si>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</si>
  <si>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</si>
  <si>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</si>
  <si>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</si>
  <si>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</si>
  <si>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</si>
  <si>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</si>
  <si>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</si>
  <si>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</si>
  <si>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</si>
  <si>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</si>
  <si>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</si>
  <si>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</si>
  <si>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</si>
  <si>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</si>
  <si>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</si>
  <si>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</si>
  <si>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</si>
  <si>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</si>
  <si>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</si>
  <si>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</si>
  <si>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</si>
  <si>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</si>
  <si>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</si>
  <si>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</si>
  <si>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</si>
  <si>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</si>
  <si>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</si>
  <si>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</si>
  <si>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</si>
  <si>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</si>
  <si>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</si>
  <si>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</si>
  <si>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</si>
  <si>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</si>
  <si>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</si>
  <si>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</si>
  <si>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</si>
  <si>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</si>
  <si>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</si>
  <si>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</si>
  <si>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</si>
  <si>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</si>
  <si>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</si>
  <si>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</si>
  <si>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</si>
  <si>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</si>
  <si>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</si>
  <si>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</si>
  <si>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</si>
  <si>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</si>
  <si>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</si>
  <si>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</si>
  <si>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</si>
  <si>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</si>
  <si>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</si>
  <si>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</si>
  <si>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</si>
  <si>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</si>
  <si>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</si>
  <si>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</si>
  <si>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</si>
  <si>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</si>
  <si>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</si>
  <si>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</si>
  <si>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</si>
  <si>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</si>
  <si>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</si>
  <si>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</si>
  <si>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</si>
  <si>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</si>
  <si>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</si>
  <si>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</si>
  <si>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</si>
  <si>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</si>
  <si>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</si>
  <si>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</si>
  <si>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</si>
  <si>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</si>
  <si>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</si>
  <si>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</si>
  <si>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</si>
  <si>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</si>
  <si>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</si>
  <si>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</si>
  <si>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</si>
  <si>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</si>
  <si>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</si>
  <si>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</si>
  <si>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</si>
  <si>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</si>
  <si>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</si>
  <si>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</si>
  <si>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</si>
  <si>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</si>
  <si>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</si>
  <si>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</si>
  <si>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</si>
  <si>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</si>
  <si>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</si>
  <si>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</si>
  <si>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</si>
  <si>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</si>
  <si>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</si>
  <si>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</si>
  <si>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</si>
  <si>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</si>
  <si>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</si>
  <si>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</si>
  <si>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</si>
  <si>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</si>
  <si>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</si>
  <si>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</si>
  <si>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</si>
  <si>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</si>
  <si>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</si>
  <si>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</si>
  <si>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</si>
  <si>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</si>
  <si>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</si>
  <si>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</si>
  <si>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</si>
  <si>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</si>
  <si>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</si>
  <si>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</si>
  <si>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</si>
  <si>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</si>
  <si>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</si>
  <si>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</si>
  <si>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</si>
  <si>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</si>
  <si>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</si>
  <si>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</si>
  <si>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</si>
  <si>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</si>
  <si>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</si>
  <si>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</si>
  <si>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</si>
  <si>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</si>
  <si>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</si>
  <si>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</si>
  <si>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</si>
  <si>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</si>
  <si>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</si>
  <si>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</si>
  <si>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</si>
  <si>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</si>
  <si>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</si>
  <si>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</si>
  <si>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</si>
  <si>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</si>
  <si>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</si>
  <si>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</si>
  <si>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</si>
  <si>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</si>
  <si>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</si>
  <si>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</si>
  <si>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</si>
  <si>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</si>
  <si>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</si>
  <si>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</si>
  <si>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</si>
  <si>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</si>
  <si>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</si>
  <si>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</si>
  <si>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</si>
  <si>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</si>
  <si>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</si>
  <si>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</si>
  <si>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</si>
  <si>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</si>
  <si>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</si>
  <si>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</si>
  <si>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</si>
  <si>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</si>
  <si>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</si>
  <si>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</si>
  <si>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</si>
  <si>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</si>
  <si>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</si>
  <si>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</si>
  <si>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</si>
  <si>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</si>
  <si>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</si>
  <si>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</si>
  <si>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</si>
  <si>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</si>
  <si>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</si>
  <si>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</si>
  <si>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</si>
  <si>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</si>
  <si>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</si>
  <si>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</si>
  <si>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</si>
  <si>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</si>
  <si>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</si>
  <si>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</si>
  <si>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</si>
  <si>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</si>
  <si>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</si>
  <si>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</si>
  <si>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</si>
  <si>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</si>
  <si>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</si>
  <si>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</si>
  <si>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</si>
  <si>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</si>
  <si>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</si>
  <si>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</si>
  <si>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</si>
  <si>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</si>
  <si>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</si>
  <si>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</si>
  <si>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</si>
  <si>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</si>
  <si>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</si>
  <si>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</si>
  <si>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</si>
  <si>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</si>
  <si>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</si>
  <si>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</si>
  <si>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</si>
  <si>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</si>
  <si>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</si>
  <si>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</si>
  <si>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</si>
  <si>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</si>
  <si>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</si>
  <si>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</si>
  <si>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</si>
  <si>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</si>
  <si>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</si>
  <si>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</si>
  <si>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</si>
  <si>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</si>
  <si>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</si>
  <si>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</si>
  <si>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</si>
  <si>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</si>
  <si>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</si>
  <si>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</si>
  <si>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</si>
  <si>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</si>
  <si>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</si>
  <si>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</si>
  <si>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</si>
  <si>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</si>
  <si>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</si>
  <si>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</si>
  <si>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</si>
  <si>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</si>
  <si>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</si>
  <si>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</si>
  <si>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</si>
  <si>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</si>
  <si>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</si>
  <si>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</si>
  <si>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</si>
  <si>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</si>
  <si>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</si>
  <si>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</si>
  <si>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</si>
  <si>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</si>
  <si>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</si>
  <si>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</si>
  <si>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</si>
  <si>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</si>
  <si>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</si>
  <si>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</si>
  <si>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</si>
  <si>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</si>
  <si>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</si>
  <si>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</si>
  <si>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</si>
  <si>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</si>
  <si>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</si>
  <si>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</si>
  <si>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</si>
  <si>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</si>
  <si>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</si>
  <si>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</si>
  <si>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</si>
  <si>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</si>
  <si>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</si>
  <si>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</si>
  <si>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</si>
  <si>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</si>
  <si>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</si>
  <si>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</si>
  <si>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</si>
  <si>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</si>
  <si>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</si>
  <si>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</si>
  <si>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</si>
  <si>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</si>
  <si>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</si>
  <si>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</si>
  <si>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</si>
  <si>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</si>
  <si>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</si>
  <si>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</si>
  <si>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</si>
  <si>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</si>
  <si>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</si>
  <si>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</si>
  <si>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</si>
  <si>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</si>
  <si>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</si>
  <si>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</si>
  <si>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</si>
  <si>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</si>
  <si>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</si>
  <si>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</si>
  <si>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</si>
  <si>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</si>
  <si>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</si>
  <si>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</si>
  <si>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</si>
  <si>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</si>
  <si>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</si>
  <si>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</si>
  <si>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</si>
  <si>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</si>
  <si>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</si>
  <si>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</si>
  <si>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</si>
  <si>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</si>
  <si>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</si>
  <si>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</si>
  <si>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</si>
  <si>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</si>
  <si>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</si>
  <si>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</si>
  <si>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</si>
  <si>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</si>
  <si>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</si>
  <si>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</si>
  <si>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</si>
  <si>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</si>
  <si>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</si>
  <si>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</si>
  <si>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</si>
  <si>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</si>
  <si>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</si>
  <si>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</si>
  <si>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</si>
  <si>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</si>
  <si>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</si>
  <si>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</si>
  <si>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</si>
  <si>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</si>
  <si>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</si>
  <si>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</si>
  <si>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</si>
  <si>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</si>
  <si>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</si>
  <si>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</si>
  <si>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</si>
  <si>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</si>
  <si>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</si>
  <si>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</si>
  <si>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</si>
  <si>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</si>
  <si>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</si>
  <si>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</si>
  <si>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</si>
  <si>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</si>
  <si>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</si>
  <si>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</si>
  <si>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</si>
  <si>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</si>
  <si>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</si>
  <si>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</si>
  <si>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</si>
  <si>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</si>
  <si>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</si>
  <si>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</si>
  <si>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</si>
  <si>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</si>
  <si>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</si>
  <si>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</si>
  <si>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</si>
  <si>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</si>
  <si>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</si>
  <si>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</si>
  <si>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</si>
  <si>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</si>
  <si>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</si>
  <si>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</si>
  <si>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</si>
  <si>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</si>
  <si>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</si>
  <si>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</si>
  <si>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</si>
  <si>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</si>
  <si>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</si>
  <si>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</si>
  <si>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</si>
  <si>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</si>
  <si>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</si>
  <si>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</si>
  <si>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</si>
  <si>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</si>
  <si>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</si>
  <si>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</si>
  <si>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</si>
  <si>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</si>
  <si>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</si>
  <si>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</si>
  <si>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</si>
  <si>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</si>
  <si>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</si>
  <si>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</si>
  <si>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</si>
  <si>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</si>
  <si>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</si>
  <si>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</si>
  <si>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</si>
  <si>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</si>
  <si>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</si>
  <si>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</si>
  <si>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</si>
  <si>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</si>
  <si>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</si>
  <si>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</si>
  <si>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</si>
  <si>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</si>
  <si>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</si>
  <si>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</si>
  <si>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</si>
  <si>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</si>
  <si>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</si>
  <si>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</si>
  <si>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</si>
  <si>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</si>
  <si>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</si>
  <si>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</si>
  <si>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</si>
  <si>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</si>
  <si>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</si>
  <si>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</si>
  <si>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</si>
  <si>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</si>
  <si>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</si>
  <si>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</si>
  <si>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</si>
  <si>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</si>
  <si>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</si>
  <si>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</si>
  <si>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</si>
  <si>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</si>
  <si>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</si>
  <si>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</si>
  <si>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</si>
  <si>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</si>
  <si>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</si>
  <si>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</si>
  <si>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</si>
  <si>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</si>
  <si>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</si>
  <si>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</si>
  <si>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</si>
  <si>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</si>
  <si>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</si>
  <si>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</si>
  <si>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</si>
  <si>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</si>
  <si>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</si>
  <si>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</si>
  <si>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</si>
  <si>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</si>
  <si>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</si>
  <si>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</si>
  <si>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</si>
  <si>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</si>
  <si>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</si>
  <si>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</si>
  <si>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</si>
  <si>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</si>
  <si>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</si>
  <si>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</si>
  <si>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</si>
  <si>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</si>
  <si>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</si>
  <si>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</si>
  <si>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</si>
  <si>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</si>
  <si>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</si>
  <si>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</si>
  <si>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</si>
  <si>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</si>
  <si>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</si>
  <si>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</si>
  <si>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</si>
  <si>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</si>
  <si>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</si>
  <si>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</si>
  <si>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</si>
  <si>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</si>
  <si>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</si>
  <si>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</si>
  <si>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</si>
  <si>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</si>
  <si>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</si>
  <si>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</si>
  <si>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</si>
  <si>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</si>
  <si>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</si>
  <si>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</si>
  <si>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</si>
  <si>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</si>
  <si>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</si>
  <si>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</si>
  <si>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</si>
  <si>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</si>
  <si>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</si>
  <si>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</si>
  <si>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</si>
  <si>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</si>
  <si>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</si>
  <si>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</si>
  <si>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</si>
  <si>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</si>
  <si>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</si>
  <si>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</si>
  <si>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</si>
  <si>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</si>
  <si>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</si>
  <si>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</si>
  <si>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</si>
  <si>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</si>
  <si>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</si>
  <si>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</si>
  <si>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</si>
  <si>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</si>
  <si>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</si>
  <si>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</si>
  <si>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</si>
  <si>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</si>
  <si>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</si>
  <si>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</si>
  <si>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</si>
  <si>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</si>
  <si>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</si>
  <si>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</si>
  <si>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</si>
  <si>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</si>
  <si>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</si>
  <si>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</si>
  <si>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</si>
  <si>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</si>
  <si>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</si>
  <si>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</si>
  <si>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</si>
  <si>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</si>
  <si>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</si>
  <si>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</si>
  <si>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</si>
  <si>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</si>
  <si>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</si>
  <si>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</si>
  <si>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</si>
  <si>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</si>
  <si>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</si>
  <si>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</si>
  <si>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</si>
  <si>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</si>
  <si>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</si>
  <si>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</si>
  <si>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</si>
  <si>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</si>
  <si>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</si>
  <si>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</si>
  <si>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</si>
  <si>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</si>
  <si>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</si>
  <si>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</si>
  <si>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</si>
  <si>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</si>
  <si>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</si>
  <si>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</si>
  <si>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</si>
  <si>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</si>
  <si>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</si>
  <si>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</si>
  <si>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</si>
  <si>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</si>
  <si>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</si>
  <si>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</si>
  <si>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</si>
  <si>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</si>
  <si>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</si>
  <si>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</si>
  <si>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</si>
  <si>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</si>
  <si>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</si>
  <si>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</si>
  <si>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</si>
  <si>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</si>
  <si>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</si>
  <si>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</si>
  <si>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</si>
  <si>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</si>
  <si>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</si>
  <si>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</si>
  <si>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</si>
  <si>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</si>
  <si>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</si>
  <si>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</si>
  <si>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</si>
  <si>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</si>
  <si>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</si>
  <si>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</si>
  <si>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</si>
  <si>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</si>
  <si>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</si>
  <si>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</si>
  <si>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</si>
  <si>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</si>
  <si>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</si>
  <si>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</si>
  <si>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</si>
  <si>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</si>
  <si>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</si>
  <si>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</si>
  <si>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</si>
  <si>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</si>
  <si>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</si>
  <si>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</si>
  <si>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</si>
  <si>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</si>
  <si>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</si>
  <si>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</si>
  <si>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</si>
  <si>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</si>
  <si>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</si>
  <si>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</si>
  <si>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</si>
  <si>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</si>
  <si>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</si>
  <si>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</si>
  <si>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</si>
  <si>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</si>
  <si>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</si>
  <si>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</si>
  <si>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</si>
  <si>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</si>
  <si>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</si>
  <si>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</si>
  <si>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</si>
  <si>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</si>
  <si>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</si>
  <si>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</si>
  <si>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</si>
  <si>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</si>
  <si>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</si>
  <si>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</si>
  <si>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</si>
  <si>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</si>
  <si>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</si>
  <si>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</si>
  <si>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</si>
  <si>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</si>
  <si>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</si>
  <si>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</si>
  <si>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</si>
  <si>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</si>
  <si>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</si>
  <si>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</si>
  <si>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</si>
  <si>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</si>
  <si>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</si>
  <si>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</si>
  <si>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</si>
  <si>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</si>
  <si>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</si>
  <si>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</si>
  <si>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</si>
  <si>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</si>
  <si>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</si>
  <si>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</si>
  <si>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</si>
  <si>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</si>
  <si>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</si>
  <si>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</si>
  <si>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</si>
  <si>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</si>
  <si>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</si>
  <si>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</si>
  <si>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</si>
  <si>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</si>
  <si>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</si>
  <si>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</si>
  <si>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</si>
  <si>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</si>
  <si>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</si>
  <si>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</si>
  <si>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</si>
  <si>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</si>
  <si>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</si>
  <si>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</si>
  <si>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</si>
  <si>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</si>
  <si>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</si>
  <si>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</si>
  <si>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</si>
  <si>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</si>
  <si>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</si>
  <si>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</si>
  <si>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</si>
  <si>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</si>
  <si>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</si>
  <si>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</si>
  <si>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</si>
  <si>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</si>
  <si>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</si>
  <si>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</si>
  <si>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</si>
  <si>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</si>
  <si>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</si>
  <si>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</si>
  <si>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</si>
  <si>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</si>
  <si>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</si>
  <si>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</si>
  <si>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</si>
  <si>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</si>
  <si>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</si>
  <si>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</si>
  <si>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</si>
  <si>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</si>
  <si>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</si>
  <si>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</si>
  <si>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</si>
  <si>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</si>
  <si>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</si>
  <si>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</si>
  <si>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</si>
  <si>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</si>
  <si>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</si>
  <si>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</si>
  <si>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</si>
  <si>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</si>
  <si>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</si>
  <si>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</si>
  <si>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</si>
  <si>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</si>
  <si>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</si>
  <si>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</si>
  <si>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</si>
  <si>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</si>
  <si>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</si>
  <si>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</si>
  <si>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</si>
  <si>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</si>
  <si>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</si>
  <si>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</si>
  <si>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</si>
  <si>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</si>
  <si>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</si>
  <si>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</si>
  <si>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</si>
  <si>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</si>
  <si>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</si>
  <si>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</si>
  <si>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</si>
  <si>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</si>
  <si>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</si>
  <si>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</si>
  <si>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</si>
  <si>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</si>
  <si>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</si>
  <si>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</si>
  <si>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</si>
  <si>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</si>
  <si>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</si>
  <si>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</si>
  <si>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</si>
  <si>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</si>
  <si>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</si>
  <si>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</si>
  <si>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</si>
  <si>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</si>
  <si>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</si>
  <si>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</si>
  <si>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</si>
  <si>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</si>
  <si>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</si>
  <si>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</si>
  <si>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</si>
  <si>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</si>
  <si>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</si>
  <si>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</si>
  <si>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</si>
  <si>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</si>
  <si>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</si>
  <si>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</si>
  <si>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</si>
  <si>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</si>
  <si>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</si>
  <si>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</si>
  <si>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</si>
  <si>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</si>
  <si>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</si>
  <si>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</si>
  <si>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</si>
  <si>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</si>
  <si>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</si>
  <si>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</si>
  <si>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</si>
  <si>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</si>
  <si>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</si>
  <si>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</si>
  <si>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</si>
  <si>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</si>
  <si>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</si>
  <si>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</si>
  <si>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</si>
  <si>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</si>
  <si>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</si>
  <si>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</si>
  <si>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</si>
  <si>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</si>
  <si>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</si>
  <si>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</si>
  <si>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</si>
  <si>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</si>
  <si>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</si>
  <si>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</si>
  <si>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</si>
  <si>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</si>
  <si>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</si>
  <si>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</si>
  <si>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</si>
  <si>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</si>
  <si>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</si>
  <si>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</si>
  <si>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</si>
  <si>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</si>
  <si>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</si>
  <si>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</si>
  <si>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</si>
  <si>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</si>
  <si>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</si>
  <si>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</si>
  <si>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</si>
  <si>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</si>
  <si>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</si>
  <si>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</si>
  <si>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</si>
  <si>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</si>
  <si>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</si>
  <si>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</si>
  <si>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</si>
  <si>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</si>
  <si>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</si>
  <si>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</si>
  <si>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</si>
  <si>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</si>
  <si>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</si>
  <si>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</si>
  <si>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</si>
  <si>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</si>
  <si>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</si>
  <si>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</si>
  <si>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</si>
  <si>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</si>
  <si>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</si>
  <si>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</si>
  <si>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</si>
  <si>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</si>
  <si>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</si>
  <si>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</si>
  <si>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</si>
  <si>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</si>
  <si>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</si>
  <si>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</si>
  <si>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</si>
  <si>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</si>
  <si>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</si>
  <si>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</si>
  <si>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</si>
  <si>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</si>
  <si>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</si>
  <si>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</si>
  <si>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</si>
  <si>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</si>
  <si>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</si>
  <si>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</si>
  <si>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</si>
  <si>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</si>
  <si>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</si>
  <si>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</si>
  <si>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</si>
  <si>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</si>
  <si>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</si>
  <si>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</si>
  <si>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</si>
  <si>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</si>
  <si>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</si>
  <si>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</si>
  <si>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</si>
  <si>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</si>
  <si>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</si>
  <si>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</si>
  <si>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</si>
  <si>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</si>
  <si>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</si>
  <si>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</si>
  <si>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</si>
  <si>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</si>
  <si>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</si>
  <si>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</si>
  <si>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</si>
  <si>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</si>
  <si>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</si>
  <si>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</si>
  <si>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</si>
  <si>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</si>
  <si>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</si>
  <si>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</si>
  <si>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</si>
  <si>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</si>
  <si>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</si>
  <si>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</si>
  <si>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</si>
  <si>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</si>
  <si>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</si>
  <si>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</si>
  <si>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</si>
  <si>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</si>
  <si>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</si>
  <si>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</si>
  <si>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</si>
  <si>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</si>
  <si>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</si>
  <si>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</si>
  <si>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</si>
  <si>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</si>
  <si>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</si>
  <si>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</si>
  <si>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</si>
  <si>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</si>
  <si>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</si>
  <si>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</si>
  <si>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</si>
  <si>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</si>
  <si>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</si>
  <si>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</si>
  <si>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</si>
  <si>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</si>
  <si>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</si>
  <si>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</si>
  <si>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</si>
  <si>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</si>
  <si>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</si>
  <si>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</si>
  <si>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</si>
  <si>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</si>
  <si>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</si>
  <si>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</si>
  <si>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</si>
  <si>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</si>
  <si>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</si>
  <si>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</si>
  <si>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</si>
  <si>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</si>
  <si>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</si>
  <si>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</si>
  <si>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</si>
  <si>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</si>
  <si>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</si>
  <si>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</si>
  <si>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</si>
  <si>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</si>
  <si>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</si>
  <si>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</si>
  <si>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</si>
  <si>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</si>
  <si>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</si>
  <si>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</si>
  <si>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</si>
  <si>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</si>
  <si>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</si>
  <si>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</si>
  <si>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</si>
  <si>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</si>
  <si>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</si>
  <si>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</si>
  <si>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</si>
  <si>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</si>
  <si>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</si>
  <si>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</si>
  <si>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</si>
  <si>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</si>
  <si>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</si>
  <si>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</si>
  <si>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</si>
  <si>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</si>
  <si>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</si>
  <si>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</si>
  <si>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</si>
  <si>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</si>
  <si>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</si>
  <si>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</si>
  <si>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</si>
  <si>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</si>
  <si>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</si>
  <si>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</si>
  <si>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</si>
  <si>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</si>
  <si>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</si>
  <si>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</si>
  <si>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</si>
  <si>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</si>
  <si>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</si>
  <si>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</si>
  <si>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</si>
  <si>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</si>
  <si>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</si>
  <si>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</si>
  <si>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</si>
  <si>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</si>
  <si>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</si>
  <si>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</si>
  <si>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</si>
  <si>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</si>
  <si>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</si>
  <si>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</si>
  <si>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</si>
  <si>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</si>
  <si>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</si>
  <si>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</si>
  <si>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</si>
  <si>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</si>
  <si>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</si>
  <si>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</si>
  <si>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</si>
  <si>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</si>
  <si>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</si>
  <si>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</si>
  <si>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</si>
  <si>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</si>
  <si>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</si>
  <si>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</si>
  <si>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</si>
  <si>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</si>
  <si>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</si>
  <si>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</si>
  <si>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</si>
  <si>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</si>
  <si>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</si>
  <si>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</si>
  <si>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</si>
  <si>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</si>
  <si>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</si>
  <si>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</si>
  <si>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</si>
  <si>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</si>
  <si>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</si>
  <si>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</si>
  <si>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</si>
  <si>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</si>
  <si>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</si>
  <si>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</si>
  <si>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</si>
  <si>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</si>
  <si>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</si>
  <si>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</si>
  <si>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</si>
  <si>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</si>
  <si>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</si>
  <si>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</si>
  <si>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</si>
  <si>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</si>
  <si>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</si>
  <si>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</si>
  <si>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</si>
  <si>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</si>
  <si>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</si>
  <si>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</si>
  <si>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</si>
  <si>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</si>
  <si>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</si>
  <si>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</si>
  <si>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</si>
  <si>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</si>
  <si>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</si>
  <si>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</si>
  <si>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</si>
  <si>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</si>
  <si>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</si>
  <si>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</si>
  <si>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</si>
  <si>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</si>
  <si>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</si>
  <si>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</si>
  <si>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</si>
  <si>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</si>
  <si>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</si>
  <si>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</si>
  <si>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</si>
  <si>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</si>
  <si>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</si>
  <si>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</si>
  <si>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</si>
  <si>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</si>
  <si>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</si>
  <si>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</si>
  <si>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</si>
  <si>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</si>
  <si>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</si>
  <si>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</si>
  <si>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</si>
  <si>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</si>
  <si>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</si>
  <si>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</si>
  <si>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</si>
  <si>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</si>
  <si>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</si>
  <si>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</si>
  <si>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</si>
  <si>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</si>
  <si>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</si>
  <si>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</si>
  <si>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</si>
  <si>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</si>
  <si>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</si>
  <si>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</si>
  <si>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</si>
  <si>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</si>
  <si>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</si>
  <si>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</si>
  <si>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</si>
  <si>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</si>
  <si>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</si>
  <si>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</si>
  <si>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</si>
  <si>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</si>
  <si>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</si>
  <si>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</si>
  <si>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</si>
  <si>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</si>
  <si>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</si>
  <si>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</si>
  <si>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</si>
  <si>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</si>
  <si>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</si>
  <si>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</si>
  <si>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</si>
  <si>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</si>
  <si>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</si>
  <si>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</si>
  <si>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</si>
  <si>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</si>
  <si>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</si>
  <si>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</si>
  <si>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</si>
  <si>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</si>
  <si>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</si>
  <si>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</si>
  <si>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</si>
  <si>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</si>
  <si>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</si>
  <si>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</si>
  <si>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</si>
  <si>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</si>
  <si>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</si>
  <si>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</si>
  <si>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</si>
  <si>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</si>
  <si>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</si>
  <si>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</si>
  <si>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</si>
  <si>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</si>
  <si>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</si>
  <si>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</si>
  <si>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</si>
  <si>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</si>
  <si>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</si>
  <si>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</si>
  <si>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</si>
  <si>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</si>
  <si>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</si>
  <si>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</si>
  <si>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</si>
  <si>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</si>
  <si>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</si>
  <si>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</si>
  <si>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</si>
  <si>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</si>
  <si>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</si>
  <si>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</si>
  <si>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</si>
  <si>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</si>
  <si>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</si>
  <si>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</si>
  <si>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</si>
  <si>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</si>
  <si>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</si>
  <si>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</si>
  <si>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</si>
  <si>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</si>
  <si>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</si>
  <si>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</si>
  <si>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</si>
  <si>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</si>
  <si>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</si>
  <si>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</si>
  <si>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</si>
  <si>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</si>
  <si>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</si>
  <si>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</si>
  <si>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</si>
  <si>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</si>
  <si>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</si>
  <si>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</si>
  <si>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</si>
  <si>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</si>
  <si>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</si>
  <si>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</si>
  <si>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</si>
  <si>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</si>
  <si>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</si>
  <si>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</si>
  <si>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</si>
  <si>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</si>
  <si>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</si>
  <si>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</si>
  <si>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</si>
  <si>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</si>
  <si>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</si>
  <si>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</si>
  <si>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</si>
  <si>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</si>
  <si>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</si>
  <si>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</si>
  <si>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</si>
  <si>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</si>
  <si>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</si>
  <si>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</si>
  <si>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</si>
  <si>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</si>
  <si>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</si>
  <si>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</si>
  <si>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</si>
  <si>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</si>
  <si>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</si>
  <si>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</si>
  <si>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</si>
  <si>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</si>
  <si>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</si>
  <si>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</si>
  <si>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</si>
  <si>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</si>
  <si>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</si>
  <si>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</si>
  <si>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</si>
  <si>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</si>
  <si>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</si>
  <si>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</si>
  <si>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</si>
  <si>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</si>
  <si>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</si>
  <si>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</si>
  <si>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</si>
  <si>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</si>
  <si>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</si>
  <si>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</si>
  <si>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</si>
  <si>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</si>
  <si>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</si>
  <si>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</si>
  <si>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</si>
  <si>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</si>
  <si>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</si>
  <si>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</si>
  <si>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</si>
  <si>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</si>
  <si>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</si>
  <si>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</si>
  <si>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</si>
  <si>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</si>
  <si>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</si>
  <si>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</si>
  <si>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</si>
  <si>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</si>
  <si>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</si>
  <si>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</si>
  <si>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</si>
  <si>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</si>
  <si>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</si>
  <si>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</si>
  <si>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</si>
  <si>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</si>
  <si>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</si>
  <si>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</si>
  <si>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</si>
  <si>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</si>
  <si>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</si>
  <si>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</si>
  <si>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</si>
  <si>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</si>
  <si>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</si>
  <si>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</si>
  <si>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</si>
  <si>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</si>
  <si>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</si>
  <si>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</si>
  <si>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</si>
  <si>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</si>
  <si>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</si>
  <si>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</si>
  <si>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</si>
  <si>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</si>
  <si>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</si>
  <si>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</si>
  <si>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</si>
  <si>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</si>
  <si>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</si>
  <si>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</si>
  <si>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</si>
  <si>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</si>
  <si>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</si>
  <si>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</si>
  <si>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</si>
  <si>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</si>
  <si>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</si>
  <si>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</si>
  <si>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</si>
  <si>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</si>
  <si>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</si>
  <si>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</si>
  <si>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</si>
  <si>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</si>
  <si>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</si>
  <si>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</si>
  <si>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</si>
  <si>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</si>
  <si>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</si>
  <si>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</si>
  <si>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</si>
  <si>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</si>
  <si>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</si>
  <si>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</si>
  <si>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</si>
  <si>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</si>
  <si>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</si>
  <si>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</si>
  <si>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</si>
  <si>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</si>
  <si>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</si>
  <si>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</si>
  <si>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</si>
  <si>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</si>
  <si>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</si>
  <si>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</si>
  <si>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</si>
  <si>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</si>
  <si>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</si>
  <si>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</si>
  <si>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</si>
  <si>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</si>
  <si>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</si>
  <si>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</si>
  <si>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</si>
  <si>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</si>
  <si>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</si>
  <si>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</si>
  <si>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</si>
  <si>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</si>
  <si>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</si>
  <si>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</si>
  <si>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</si>
  <si>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</si>
  <si>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</si>
  <si>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</si>
  <si>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</si>
  <si>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</si>
  <si>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</si>
  <si>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</si>
  <si>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</si>
  <si>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</si>
  <si>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</si>
  <si>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</si>
  <si>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</si>
  <si>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</si>
  <si>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</si>
  <si>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</si>
  <si>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</si>
  <si>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</si>
  <si>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</si>
  <si>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</si>
  <si>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</si>
  <si>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</si>
  <si>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</si>
  <si>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</si>
  <si>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</si>
  <si>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</si>
  <si>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</si>
  <si>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</si>
  <si>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</si>
  <si>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</si>
  <si>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</si>
  <si>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</si>
  <si>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</si>
  <si>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</si>
  <si>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</si>
  <si>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</si>
  <si>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</si>
  <si>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</si>
  <si>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</si>
  <si>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</si>
  <si>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</si>
  <si>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</si>
  <si>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</si>
  <si>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</si>
  <si>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</si>
  <si>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</si>
  <si>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</si>
  <si>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</si>
  <si>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</si>
  <si>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</si>
  <si>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</si>
  <si>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</si>
  <si>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</si>
  <si>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</si>
  <si>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</si>
  <si>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</si>
  <si>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</si>
  <si>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</si>
  <si>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</si>
  <si>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</si>
  <si>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</si>
  <si>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</si>
  <si>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</si>
  <si>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</si>
  <si>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</si>
  <si>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</si>
  <si>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</si>
  <si>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</si>
  <si>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</si>
  <si>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</si>
  <si>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</si>
  <si>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</si>
  <si>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</si>
  <si>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</si>
  <si>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</si>
  <si>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</si>
  <si>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</si>
  <si>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</si>
  <si>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</si>
  <si>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</si>
  <si>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</si>
  <si>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</si>
  <si>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</si>
  <si>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</si>
  <si>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</si>
  <si>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</si>
  <si>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</si>
  <si>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</si>
  <si>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</si>
  <si>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</si>
  <si>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</si>
  <si>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</si>
  <si>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</si>
  <si>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</si>
  <si>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</si>
  <si>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</si>
  <si>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</si>
  <si>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</si>
  <si>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</si>
  <si>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</si>
  <si>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</si>
  <si>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</si>
  <si>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</si>
  <si>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</si>
  <si>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</si>
  <si>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</si>
  <si>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</si>
  <si>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</si>
  <si>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</si>
  <si>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</si>
  <si>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</si>
  <si>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</si>
  <si>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</si>
  <si>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</si>
  <si>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</si>
  <si>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</si>
  <si>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</si>
  <si>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</si>
  <si>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</si>
  <si>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</si>
  <si>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</si>
  <si>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</si>
  <si>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</si>
  <si>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</si>
  <si>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</si>
  <si>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</si>
  <si>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</si>
  <si>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</si>
  <si>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</si>
  <si>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</si>
  <si>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</si>
  <si>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</si>
  <si>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</si>
  <si>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</si>
  <si>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</si>
  <si>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</si>
  <si>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</si>
  <si>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</si>
  <si>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</si>
  <si>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</si>
  <si>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</si>
  <si>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</si>
  <si>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</si>
  <si>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</si>
  <si>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</si>
  <si>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</si>
  <si>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</si>
  <si>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</si>
  <si>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</si>
  <si>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</si>
  <si>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</si>
  <si>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</si>
  <si>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</si>
  <si>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</si>
  <si>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</si>
  <si>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</si>
  <si>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</si>
  <si>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</si>
  <si>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</si>
  <si>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</si>
  <si>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</si>
  <si>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</si>
  <si>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</si>
  <si>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</si>
  <si>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</si>
  <si>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</si>
  <si>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</si>
  <si>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</si>
  <si>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</si>
  <si>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</si>
  <si>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</si>
  <si>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</si>
  <si>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</si>
  <si>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</si>
  <si>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</si>
  <si>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</si>
  <si>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</si>
  <si>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</si>
  <si>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</si>
  <si>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</si>
  <si>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</si>
  <si>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</si>
  <si>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</si>
  <si>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</si>
  <si>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</si>
  <si>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</si>
  <si>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</si>
  <si>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</si>
  <si>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</si>
  <si>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</si>
  <si>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</si>
  <si>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</si>
  <si>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</si>
  <si>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</si>
  <si>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</si>
  <si>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</si>
  <si>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</si>
  <si>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</si>
  <si>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</si>
  <si>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</si>
  <si>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</si>
  <si>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</si>
  <si>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</si>
  <si>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</si>
  <si>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</si>
  <si>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</si>
  <si>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</si>
  <si>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</si>
  <si>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</si>
  <si>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</si>
  <si>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</si>
  <si>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</si>
  <si>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</si>
  <si>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</si>
  <si>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</si>
  <si>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</si>
  <si>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</si>
  <si>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</si>
  <si>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</si>
  <si>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</si>
  <si>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</si>
  <si>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</si>
  <si>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</si>
  <si>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</si>
  <si>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</si>
  <si>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</si>
  <si>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</si>
  <si>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</si>
  <si>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</si>
  <si>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</si>
  <si>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</si>
  <si>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</si>
  <si>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</si>
  <si>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</si>
  <si>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</si>
  <si>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</si>
  <si>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</si>
  <si>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</si>
  <si>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</si>
  <si>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</si>
  <si>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</si>
  <si>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</si>
  <si>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</si>
  <si>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</si>
  <si>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</si>
  <si>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</si>
  <si>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</si>
  <si>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</si>
  <si>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</si>
  <si>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</si>
  <si>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</si>
  <si>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</si>
  <si>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</si>
  <si>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</si>
  <si>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</si>
  <si>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</si>
  <si>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</si>
  <si>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</si>
  <si>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</si>
  <si>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</si>
  <si>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</si>
  <si>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</si>
  <si>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</si>
  <si>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</si>
  <si>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</si>
  <si>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</si>
  <si>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</si>
  <si>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</si>
  <si>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</si>
  <si>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</si>
  <si>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</si>
  <si>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</si>
  <si>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</si>
  <si>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</si>
  <si>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</si>
  <si>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</si>
  <si>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</si>
  <si>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</si>
  <si>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</si>
  <si>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</si>
  <si>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</si>
  <si>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</si>
  <si>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</si>
  <si>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</si>
  <si>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</si>
  <si>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</si>
  <si>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</si>
  <si>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</si>
  <si>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</si>
  <si>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</si>
  <si>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</si>
  <si>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</si>
  <si>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</si>
  <si>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</si>
  <si>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</si>
  <si>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</si>
  <si>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</si>
  <si>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</si>
  <si>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</si>
  <si>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</si>
  <si>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</si>
  <si>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</si>
  <si>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</si>
  <si>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</si>
  <si>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</si>
  <si>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</si>
  <si>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</si>
  <si>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</si>
  <si>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</si>
  <si>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</si>
  <si>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</si>
  <si>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</si>
  <si>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</si>
  <si>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</si>
  <si>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</si>
  <si>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</si>
  <si>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</si>
  <si>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</si>
  <si>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</si>
  <si>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</si>
  <si>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</si>
  <si>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</si>
  <si>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</si>
  <si>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</si>
  <si>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</si>
  <si>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</si>
  <si>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</si>
  <si>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</si>
  <si>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</si>
  <si>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</si>
  <si>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</si>
  <si>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</si>
  <si>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</si>
  <si>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</si>
  <si>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</si>
  <si>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</si>
  <si>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</si>
  <si>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</si>
  <si>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</si>
  <si>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</si>
  <si>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</si>
  <si>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</si>
  <si>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</si>
  <si>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</si>
  <si>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</si>
  <si>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</si>
  <si>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</si>
  <si>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</si>
  <si>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</si>
  <si>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</si>
  <si>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</si>
  <si>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</si>
  <si>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</si>
  <si>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</si>
  <si>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</si>
  <si>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</si>
  <si>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</si>
  <si>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</si>
  <si>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</si>
  <si>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</si>
  <si>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</si>
  <si>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</si>
  <si>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</si>
  <si>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</si>
  <si>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</si>
  <si>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</si>
  <si>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</si>
  <si>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</si>
  <si>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</si>
  <si>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</si>
  <si>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</si>
  <si>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</si>
  <si>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</si>
  <si>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</si>
  <si>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</si>
  <si>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</si>
  <si>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</si>
  <si>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</si>
  <si>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</si>
  <si>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</si>
  <si>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</si>
  <si>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</si>
  <si>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</si>
  <si>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</si>
  <si>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</si>
  <si>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</si>
  <si>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</si>
  <si>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</si>
  <si>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</si>
  <si>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</si>
  <si>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</si>
  <si>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</si>
  <si>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</si>
  <si>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</si>
  <si>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</si>
  <si>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</si>
  <si>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</si>
  <si>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</si>
  <si>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</si>
  <si>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</si>
  <si>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</si>
  <si>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</si>
  <si>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</si>
  <si>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</si>
  <si>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</si>
  <si>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</si>
  <si>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</si>
  <si>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</si>
  <si>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</si>
  <si>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</si>
  <si>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</si>
  <si>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</si>
  <si>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</si>
  <si>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</si>
  <si>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</si>
  <si>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</si>
  <si>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</si>
  <si>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</si>
  <si>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</si>
  <si>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</si>
  <si>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</si>
  <si>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</si>
  <si>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</si>
  <si>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</si>
  <si>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</si>
  <si>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</si>
  <si>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</si>
  <si>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</si>
  <si>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</si>
  <si>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</si>
  <si>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</si>
  <si>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</si>
  <si>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</si>
  <si>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</si>
  <si>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</si>
  <si>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</si>
  <si>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</si>
  <si>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</si>
  <si>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</si>
  <si>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</si>
  <si>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</si>
  <si>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</si>
  <si>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</si>
  <si>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</si>
  <si>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</si>
  <si>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</si>
  <si>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</si>
  <si>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</si>
  <si>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</si>
  <si>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</si>
  <si>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</si>
  <si>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</si>
  <si>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</si>
  <si>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</si>
  <si>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</si>
  <si>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</si>
  <si>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</si>
  <si>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</si>
  <si>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</si>
  <si>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</si>
  <si>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</si>
  <si>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</si>
  <si>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</si>
  <si>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</si>
  <si>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</si>
  <si>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</si>
  <si>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</si>
  <si>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</si>
  <si>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</si>
  <si>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</si>
  <si>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</si>
  <si>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</si>
  <si>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</si>
  <si>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</si>
  <si>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</si>
  <si>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</si>
  <si>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</si>
  <si>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</si>
  <si>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</si>
  <si>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</si>
  <si>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</si>
  <si>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</si>
  <si>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</si>
  <si>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</si>
  <si>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</si>
  <si>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</si>
  <si>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</si>
  <si>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</si>
  <si>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</si>
  <si>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</si>
  <si>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</si>
  <si>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</si>
  <si>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</si>
  <si>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</si>
  <si>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</si>
  <si>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</si>
  <si>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</si>
  <si>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</si>
  <si>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</si>
  <si>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</si>
  <si>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</si>
  <si>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</si>
  <si>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</si>
  <si>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</si>
  <si>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</si>
  <si>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</si>
  <si>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</si>
  <si>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</si>
  <si>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</si>
  <si>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</si>
  <si>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</si>
  <si>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</si>
  <si>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</si>
  <si>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</si>
  <si>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</si>
  <si>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</si>
  <si>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</si>
  <si>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</si>
  <si>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</si>
  <si>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</si>
  <si>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</si>
  <si>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</si>
  <si>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</si>
  <si>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</si>
  <si>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</si>
  <si>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</si>
  <si>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</si>
  <si>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</si>
  <si>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</si>
  <si>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</si>
  <si>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</si>
  <si>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</si>
  <si>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</si>
  <si>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</si>
  <si>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</si>
  <si>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</si>
  <si>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</si>
  <si>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</si>
  <si>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</si>
  <si>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</si>
  <si>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</si>
  <si>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</si>
  <si>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</si>
  <si>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</si>
  <si>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</si>
  <si>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</si>
  <si>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</si>
  <si>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</si>
  <si>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</si>
  <si>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</si>
  <si>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</si>
  <si>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</si>
  <si>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</si>
  <si>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</si>
  <si>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</si>
  <si>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</si>
  <si>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</si>
  <si>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</si>
  <si>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</si>
  <si>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</si>
  <si>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</si>
  <si>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</si>
  <si>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</si>
  <si>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</si>
  <si>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</si>
  <si>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</si>
  <si>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</si>
  <si>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</si>
  <si>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</si>
  <si>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</si>
  <si>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</si>
  <si>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</si>
  <si>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</si>
  <si>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</si>
  <si>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</si>
  <si>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</si>
  <si>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</si>
  <si>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</si>
  <si>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</si>
  <si>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</si>
  <si>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</si>
  <si>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</si>
  <si>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</si>
  <si>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</si>
  <si>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</si>
  <si>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</si>
  <si>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</si>
  <si>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</si>
  <si>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</si>
  <si>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</si>
  <si>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</si>
  <si>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</si>
  <si>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</si>
  <si>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</si>
  <si>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</si>
  <si>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</si>
  <si>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</si>
  <si>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</si>
  <si>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</si>
  <si>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</si>
  <si>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</si>
  <si>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</si>
  <si>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</si>
  <si>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</si>
  <si>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</si>
  <si>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</si>
  <si>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</si>
  <si>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</si>
  <si>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</si>
  <si>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</si>
  <si>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</si>
  <si>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</si>
  <si>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</si>
  <si>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</si>
  <si>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</si>
  <si>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</si>
  <si>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</si>
  <si>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</si>
  <si>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</si>
  <si>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</si>
  <si>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</si>
  <si>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</si>
  <si>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</si>
  <si>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</si>
  <si>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</si>
  <si>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</si>
  <si>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</si>
  <si>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</si>
  <si>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</si>
  <si>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</si>
  <si>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</si>
  <si>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</si>
  <si>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</si>
  <si>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</si>
  <si>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</si>
  <si>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</si>
  <si>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</si>
  <si>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</si>
  <si>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</si>
  <si>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</si>
  <si>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</si>
  <si>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</si>
  <si>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</si>
  <si>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</si>
  <si>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</si>
  <si>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</si>
  <si>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</si>
  <si>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</si>
  <si>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</si>
  <si>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</si>
  <si>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</si>
  <si>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</si>
  <si>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</si>
  <si>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</si>
  <si>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</si>
  <si>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</si>
  <si>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</si>
  <si>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</si>
  <si>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</si>
  <si>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</si>
  <si>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</si>
  <si>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</si>
  <si>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</si>
  <si>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</si>
  <si>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</si>
  <si>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</si>
  <si>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</si>
  <si>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</si>
  <si>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</si>
  <si>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</si>
  <si>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</si>
  <si>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</si>
  <si>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</si>
  <si>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</si>
  <si>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</si>
  <si>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</si>
  <si>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</si>
  <si>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</si>
  <si>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</si>
  <si>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</si>
  <si>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</si>
  <si>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</si>
  <si>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</si>
  <si>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</si>
  <si>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</si>
  <si>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</si>
  <si>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</si>
  <si>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</si>
  <si>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</si>
  <si>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</si>
  <si>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</si>
  <si>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</si>
  <si>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</si>
  <si>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</si>
  <si>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</si>
  <si>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</si>
  <si>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</si>
  <si>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</si>
  <si>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</si>
  <si>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</si>
  <si>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</si>
  <si>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</si>
  <si>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</si>
  <si>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</si>
  <si>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</si>
  <si>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</si>
  <si>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</si>
  <si>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</si>
  <si>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</si>
  <si>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</si>
  <si>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</si>
  <si>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</si>
  <si>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</si>
  <si>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</si>
  <si>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</si>
  <si>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</si>
  <si>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</si>
  <si>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</si>
  <si>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</si>
  <si>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</si>
  <si>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</si>
  <si>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</si>
  <si>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</si>
  <si>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</si>
  <si>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</si>
  <si>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</si>
  <si>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</si>
  <si>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</si>
  <si>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</si>
  <si>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</si>
  <si>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</si>
  <si>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</si>
  <si>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</si>
  <si>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</si>
  <si>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</si>
  <si>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</si>
  <si>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</si>
  <si>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</si>
  <si>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</si>
  <si>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</si>
  <si>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</si>
  <si>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</si>
  <si>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</si>
  <si>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</si>
  <si>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</si>
  <si>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</si>
  <si>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</si>
  <si>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</si>
  <si>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</si>
  <si>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</si>
  <si>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</si>
  <si>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</si>
  <si>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</si>
  <si>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</si>
  <si>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</si>
  <si>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</si>
  <si>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</si>
  <si>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</si>
  <si>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</si>
  <si>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</si>
  <si>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</si>
  <si>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</si>
  <si>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</si>
  <si>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</si>
  <si>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</si>
  <si>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</si>
  <si>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</si>
  <si>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</si>
  <si>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</si>
  <si>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</si>
  <si>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</si>
  <si>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</si>
  <si>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</si>
  <si>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</si>
  <si>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</si>
  <si>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</si>
  <si>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</si>
  <si>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</si>
  <si>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</si>
  <si>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</si>
  <si>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</si>
  <si>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</si>
  <si>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</si>
  <si>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</si>
  <si>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</si>
  <si>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</si>
  <si>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</si>
  <si>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</si>
  <si>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</si>
  <si>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</si>
  <si>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</si>
  <si>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</si>
  <si>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</si>
  <si>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</si>
  <si>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</si>
  <si>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</si>
  <si>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</si>
  <si>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</si>
  <si>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</si>
  <si>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</si>
  <si>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</si>
  <si>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</si>
  <si>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</si>
  <si>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</si>
  <si>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</si>
  <si>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</si>
  <si>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</si>
  <si>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</si>
  <si>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</si>
  <si>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</si>
  <si>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</si>
  <si>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</si>
  <si>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</si>
  <si>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</si>
  <si>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</si>
  <si>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</si>
  <si>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</si>
  <si>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</si>
  <si>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</si>
  <si>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</si>
  <si>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</si>
  <si>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</si>
  <si>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</si>
  <si>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</si>
  <si>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</si>
  <si>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</si>
  <si>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</si>
  <si>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</si>
  <si>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</si>
  <si>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</si>
  <si>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</si>
  <si>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</si>
  <si>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</si>
  <si>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</si>
  <si>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</si>
  <si>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</si>
  <si>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</si>
  <si>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</si>
  <si>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</si>
  <si>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</si>
  <si>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</si>
  <si>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</si>
  <si>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</si>
  <si>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</si>
  <si>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</si>
  <si>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</si>
  <si>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</si>
  <si>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</si>
  <si>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</si>
  <si>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</si>
  <si>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</si>
  <si>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</si>
  <si>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</si>
  <si>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</si>
  <si>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</si>
  <si>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</si>
  <si>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</si>
  <si>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</si>
  <si>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</si>
  <si>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</si>
  <si>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</si>
  <si>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</si>
  <si>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</si>
  <si>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</si>
  <si>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</si>
  <si>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</si>
  <si>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</si>
  <si>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</si>
  <si>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</si>
  <si>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</si>
  <si>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</si>
  <si>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</si>
  <si>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</si>
  <si>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</si>
  <si>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</si>
  <si>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</si>
  <si>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</si>
  <si>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</si>
  <si>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</si>
  <si>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</si>
  <si>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</si>
  <si>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</si>
  <si>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</si>
  <si>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</si>
  <si>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</si>
  <si>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</si>
  <si>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</si>
  <si>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</si>
  <si>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</si>
  <si>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</si>
  <si>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</si>
  <si>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</si>
  <si>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</si>
  <si>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</si>
  <si>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</si>
  <si>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</si>
  <si>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</si>
  <si>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</si>
  <si>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</si>
  <si>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</si>
  <si>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</si>
  <si>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</si>
  <si>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</si>
  <si>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</si>
  <si>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</si>
  <si>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</si>
  <si>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</si>
  <si>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</si>
  <si>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</si>
  <si>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</si>
  <si>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</si>
  <si>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</si>
  <si>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</si>
  <si>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</si>
  <si>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</si>
  <si>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</si>
  <si>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</si>
  <si>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</si>
  <si>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</si>
  <si>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</si>
  <si>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</si>
  <si>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</si>
  <si>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</si>
  <si>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</si>
  <si>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</si>
  <si>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</si>
  <si>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</si>
  <si>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</si>
  <si>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</si>
  <si>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</si>
  <si>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</si>
  <si>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</si>
  <si>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</si>
  <si>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</si>
  <si>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</si>
  <si>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</si>
  <si>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</si>
  <si>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</si>
  <si>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</si>
  <si>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</si>
  <si>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</si>
  <si>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</si>
  <si>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</si>
  <si>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</si>
  <si>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</si>
  <si>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</si>
  <si>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</si>
  <si>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</si>
  <si>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</si>
  <si>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</si>
  <si>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</si>
  <si>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</si>
  <si>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</si>
  <si>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</si>
  <si>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</si>
  <si>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</si>
  <si>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</si>
  <si>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</si>
  <si>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</si>
  <si>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</si>
  <si>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</si>
  <si>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</si>
  <si>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</si>
  <si>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</si>
  <si>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</si>
  <si>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</si>
  <si>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</si>
  <si>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</si>
  <si>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</si>
  <si>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</si>
  <si>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</si>
  <si>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</si>
  <si>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</si>
  <si>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</si>
  <si>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</si>
  <si>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</si>
  <si>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</si>
  <si>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</si>
  <si>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</si>
  <si>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</si>
  <si>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</si>
  <si>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</si>
  <si>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</si>
  <si>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</si>
  <si>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</si>
  <si>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</si>
  <si>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</si>
  <si>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</si>
  <si>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</si>
  <si>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</si>
  <si>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</si>
  <si>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</si>
  <si>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</si>
  <si>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</si>
  <si>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</si>
  <si>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</si>
  <si>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</si>
  <si>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</si>
  <si>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</si>
  <si>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</si>
  <si>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</si>
  <si>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</si>
  <si>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</si>
  <si>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</si>
  <si>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</si>
  <si>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</si>
  <si>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</si>
  <si>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</si>
  <si>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</si>
  <si>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</si>
  <si>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</si>
  <si>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</si>
  <si>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</si>
  <si>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</si>
  <si>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</si>
  <si>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</si>
  <si>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</si>
  <si>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</si>
  <si>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</si>
  <si>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</si>
  <si>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</si>
  <si>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</si>
  <si>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</si>
  <si>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</si>
  <si>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</si>
  <si>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</si>
  <si>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</si>
  <si>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</si>
  <si>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</si>
  <si>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</si>
  <si>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</si>
  <si>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</si>
  <si>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</si>
  <si>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</si>
  <si>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</si>
  <si>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</si>
  <si>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</si>
  <si>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</si>
  <si>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</si>
  <si>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</si>
  <si>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</si>
  <si>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</si>
  <si>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</si>
  <si>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</si>
  <si>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</si>
  <si>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</si>
  <si>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</si>
  <si>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</si>
  <si>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</si>
  <si>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</si>
  <si>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</si>
  <si>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</si>
  <si>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</si>
  <si>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</si>
  <si>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</si>
  <si>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</si>
  <si>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</si>
  <si>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</si>
  <si>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</si>
  <si>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</si>
  <si>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</si>
  <si>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</si>
  <si>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</si>
  <si>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</si>
  <si>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</si>
  <si>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</si>
  <si>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</si>
  <si>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</si>
  <si>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</si>
  <si>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</si>
  <si>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</si>
  <si>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</si>
  <si>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</si>
  <si>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</si>
  <si>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</si>
  <si>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</si>
  <si>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</si>
  <si>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</si>
  <si>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</si>
  <si>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</si>
  <si>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</si>
  <si>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</si>
  <si>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</si>
  <si>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</si>
  <si>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</si>
  <si>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</si>
  <si>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</si>
  <si>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</si>
  <si>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</si>
  <si>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</si>
  <si>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</si>
  <si>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</si>
  <si>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</si>
  <si>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</si>
  <si>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</si>
  <si>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</si>
  <si>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</si>
  <si>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</si>
  <si>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</si>
  <si>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</si>
  <si>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</si>
  <si>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</si>
  <si>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</si>
  <si>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</si>
  <si>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</si>
  <si>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</si>
  <si>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</si>
  <si>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</si>
  <si>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</si>
  <si>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</si>
  <si>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</si>
  <si>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</si>
  <si>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</si>
  <si>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</si>
  <si>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</si>
  <si>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</si>
  <si>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</si>
  <si>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</si>
  <si>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</si>
  <si>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</si>
  <si>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</si>
  <si>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</si>
  <si>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</si>
  <si>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</si>
  <si>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</si>
  <si>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</si>
  <si>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</si>
  <si>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</si>
  <si>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</si>
  <si>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</si>
  <si>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</si>
  <si>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</si>
  <si>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</si>
  <si>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</si>
  <si>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</si>
  <si>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</si>
  <si>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</si>
  <si>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</si>
  <si>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</si>
  <si>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</si>
  <si>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</si>
  <si>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</si>
  <si>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</si>
  <si>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</si>
  <si>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</si>
  <si>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</si>
  <si>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</si>
  <si>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</si>
  <si>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</si>
  <si>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</si>
  <si>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</si>
  <si>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</si>
  <si>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</si>
  <si>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</si>
  <si>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</si>
  <si>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</si>
  <si>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</si>
  <si>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</si>
  <si>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</si>
  <si>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</si>
  <si>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</si>
  <si>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</si>
  <si>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</si>
  <si>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</si>
  <si>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</si>
  <si>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</si>
  <si>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</si>
  <si>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</si>
  <si>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</si>
  <si>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</si>
  <si>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</si>
  <si>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</si>
  <si>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</si>
  <si>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</si>
  <si>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</si>
  <si>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</si>
  <si>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</si>
  <si>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</si>
  <si>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</si>
  <si>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</si>
  <si>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</si>
  <si>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</si>
  <si>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</si>
  <si>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</si>
  <si>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</si>
  <si>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</si>
  <si>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</si>
  <si>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</si>
  <si>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</si>
  <si>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</si>
  <si>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</si>
  <si>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</si>
  <si>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</si>
  <si>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</si>
  <si>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</si>
  <si>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</si>
  <si>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</si>
  <si>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</si>
  <si>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</si>
  <si>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</si>
  <si>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</si>
  <si>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</si>
  <si>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</si>
  <si>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</si>
  <si>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</si>
  <si>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</si>
  <si>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</si>
  <si>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</si>
  <si>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</si>
  <si>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</si>
  <si>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</si>
  <si>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</si>
  <si>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</si>
  <si>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</si>
  <si>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</si>
  <si>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</si>
  <si>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</si>
  <si>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</si>
  <si>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</si>
  <si>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</si>
  <si>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</si>
  <si>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</si>
  <si>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</si>
  <si>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</si>
  <si>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</si>
  <si>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</si>
  <si>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</si>
  <si>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</si>
  <si>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</si>
  <si>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</si>
  <si>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</si>
  <si>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</si>
  <si>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</si>
  <si>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</si>
  <si>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</si>
  <si>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</si>
  <si>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</si>
  <si>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</si>
  <si>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</si>
  <si>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</si>
  <si>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</si>
  <si>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</si>
  <si>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</si>
  <si>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</si>
  <si>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</si>
  <si>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</si>
  <si>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</si>
  <si>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</si>
  <si>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</si>
  <si>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</si>
  <si>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</si>
  <si>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</si>
  <si>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</si>
  <si>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</si>
  <si>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</si>
  <si>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</si>
  <si>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</si>
  <si>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</si>
  <si>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</si>
  <si>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</si>
  <si>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</si>
  <si>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</si>
  <si>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</si>
  <si>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</si>
  <si>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</si>
  <si>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</si>
  <si>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</si>
  <si>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</si>
  <si>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</si>
  <si>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</si>
  <si>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</si>
  <si>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</si>
  <si>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</si>
  <si>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</si>
  <si>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</si>
  <si>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</si>
  <si>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</si>
  <si>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</si>
  <si>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</si>
  <si>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</si>
  <si>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</si>
  <si>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</si>
  <si>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</si>
  <si>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</si>
  <si>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</si>
  <si>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</si>
  <si>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</si>
  <si>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</si>
  <si>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</si>
  <si>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</si>
  <si>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</si>
  <si>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</si>
  <si>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</si>
  <si>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</si>
  <si>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</si>
  <si>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</si>
  <si>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</si>
  <si>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</si>
  <si>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</si>
  <si>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</si>
  <si>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</si>
  <si>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</si>
  <si>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</si>
  <si>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</si>
  <si>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</si>
  <si>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</si>
  <si>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</si>
  <si>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</si>
  <si>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</si>
  <si>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</si>
  <si>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</si>
  <si>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</si>
  <si>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</si>
  <si>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</si>
  <si>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</si>
  <si>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</si>
  <si>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</si>
  <si>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</si>
  <si>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</si>
  <si>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</si>
  <si>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</si>
  <si>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</si>
  <si>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</si>
  <si>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</si>
  <si>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</si>
  <si>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</si>
  <si>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</si>
  <si>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</si>
  <si>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</si>
  <si>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</si>
  <si>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</si>
  <si>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</si>
  <si>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</si>
  <si>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</si>
  <si>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</si>
  <si>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</si>
  <si>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</si>
  <si>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</si>
  <si>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</si>
  <si>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</si>
  <si>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</si>
  <si>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</si>
  <si>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</si>
  <si>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</si>
  <si>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</si>
  <si>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</si>
  <si>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</si>
  <si>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</si>
  <si>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</si>
  <si>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</si>
  <si>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</si>
  <si>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</si>
  <si>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</si>
  <si>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</si>
  <si>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</si>
  <si>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</si>
  <si>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</si>
  <si>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</si>
  <si>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</si>
  <si>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</si>
  <si>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</si>
  <si>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</si>
  <si>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</si>
  <si>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</si>
  <si>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</si>
  <si>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</si>
  <si>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</si>
  <si>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</si>
  <si>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</si>
  <si>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</si>
  <si>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</si>
  <si>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</si>
  <si>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</si>
  <si>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</si>
  <si>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</si>
  <si>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</si>
  <si>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</si>
  <si>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</si>
  <si>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</si>
  <si>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</si>
  <si>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</si>
  <si>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</si>
  <si>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</si>
  <si>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</si>
  <si>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</si>
  <si>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</si>
  <si>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</si>
  <si>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</si>
  <si>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</si>
  <si>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</si>
  <si>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</si>
  <si>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</si>
  <si>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</si>
  <si>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</si>
  <si>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</si>
  <si>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</si>
  <si>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</si>
  <si>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</si>
  <si>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</si>
  <si>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</si>
  <si>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</si>
  <si>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</si>
  <si>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</si>
  <si>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</si>
  <si>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</si>
  <si>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</si>
  <si>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</si>
  <si>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</si>
  <si>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</si>
  <si>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</si>
  <si>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</si>
  <si>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</si>
  <si>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</si>
  <si>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</si>
  <si>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</si>
  <si>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</si>
  <si>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</si>
  <si>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</si>
  <si>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</si>
  <si>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</si>
  <si>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</si>
  <si>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</si>
  <si>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</si>
  <si>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</si>
  <si>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</si>
  <si>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</si>
  <si>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</si>
  <si>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</si>
  <si>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</si>
  <si>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</si>
  <si>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</si>
  <si>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</si>
  <si>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</si>
  <si>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</si>
  <si>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</si>
  <si>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</si>
  <si>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</si>
  <si>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</si>
  <si>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</si>
  <si>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</si>
  <si>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</si>
  <si>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</si>
  <si>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</si>
  <si>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</si>
  <si>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</si>
  <si>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</si>
  <si>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</si>
  <si>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</si>
  <si>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</si>
  <si>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</si>
  <si>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</si>
  <si>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</si>
  <si>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</si>
  <si>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</si>
  <si>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</si>
  <si>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</si>
  <si>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</si>
  <si>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</si>
  <si>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</si>
  <si>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</si>
  <si>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</si>
  <si>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</si>
  <si>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</si>
  <si>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</si>
  <si>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</si>
  <si>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</si>
  <si>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</si>
  <si>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</si>
  <si>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</si>
  <si>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</si>
  <si>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</si>
  <si>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</si>
  <si>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</si>
  <si>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</si>
  <si>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</si>
  <si>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</si>
  <si>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</si>
  <si>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</si>
  <si>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</si>
  <si>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</si>
  <si>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</si>
  <si>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</si>
  <si>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</si>
  <si>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</si>
  <si>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</si>
  <si>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</si>
  <si>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</si>
  <si>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</si>
  <si>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</si>
  <si>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</si>
  <si>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</si>
  <si>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</si>
  <si>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</si>
  <si>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</si>
  <si>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</si>
  <si>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</si>
  <si>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</si>
  <si>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</si>
  <si>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</si>
  <si>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</si>
  <si>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</si>
  <si>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</si>
  <si>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</si>
  <si>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</si>
  <si>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</si>
  <si>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</si>
  <si>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</si>
  <si>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</si>
  <si>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</si>
  <si>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</si>
  <si>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</si>
  <si>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</si>
  <si>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</si>
  <si>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</si>
  <si>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</si>
  <si>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</si>
  <si>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</si>
  <si>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</si>
  <si>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</si>
  <si>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</si>
  <si>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</si>
  <si>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</si>
  <si>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</si>
  <si>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</si>
  <si>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</si>
  <si>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</si>
  <si>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</si>
  <si>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</si>
  <si>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</si>
  <si>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</si>
  <si>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</si>
  <si>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</si>
  <si>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</si>
  <si>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</si>
  <si>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</si>
  <si>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</si>
  <si>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</si>
  <si>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</si>
  <si>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</si>
  <si>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</si>
  <si>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</si>
  <si>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</si>
  <si>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</si>
  <si>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</si>
  <si>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</si>
  <si>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</si>
  <si>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</si>
  <si>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</si>
  <si>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</si>
  <si>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</si>
  <si>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</si>
  <si>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</si>
  <si>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</si>
  <si>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</si>
  <si>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</si>
  <si>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</si>
  <si>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</si>
  <si>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</si>
  <si>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</si>
  <si>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</si>
  <si>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</si>
  <si>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</si>
  <si>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</si>
  <si>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</si>
  <si>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</si>
  <si>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</si>
  <si>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</si>
  <si>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</si>
  <si>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</si>
  <si>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</si>
  <si>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</si>
  <si>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</si>
  <si>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</si>
  <si>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</si>
  <si>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</si>
  <si>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</si>
  <si>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</si>
  <si>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</si>
  <si>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</si>
  <si>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</si>
  <si>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</si>
  <si>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</si>
  <si>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</si>
  <si>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</si>
  <si>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</si>
  <si>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</si>
  <si>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</si>
  <si>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</si>
  <si>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</si>
  <si>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</si>
  <si>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</si>
  <si>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</si>
  <si>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</si>
  <si>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</si>
  <si>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</si>
  <si>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</si>
  <si>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</si>
  <si>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</si>
  <si>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</si>
  <si>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</si>
  <si>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</si>
  <si>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</si>
  <si>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</si>
  <si>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</si>
  <si>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</si>
  <si>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</si>
  <si>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</si>
  <si>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</si>
  <si>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</si>
  <si>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</si>
  <si>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</si>
  <si>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</si>
  <si>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</si>
  <si>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</si>
  <si>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</si>
  <si>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</si>
  <si>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</si>
  <si>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</si>
  <si>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</si>
  <si>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</si>
  <si>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</si>
  <si>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</si>
  <si>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</si>
  <si>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</si>
  <si>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</si>
  <si>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</si>
  <si>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</si>
  <si>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</si>
  <si>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</si>
  <si>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</si>
  <si>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</si>
  <si>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</si>
  <si>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</si>
  <si>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</si>
  <si>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</si>
  <si>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</si>
  <si>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</si>
  <si>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</si>
  <si>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</si>
  <si>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</si>
  <si>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</si>
  <si>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</si>
  <si>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</si>
  <si>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</si>
  <si>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</si>
  <si>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</si>
  <si>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</si>
  <si>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</si>
  <si>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</si>
  <si>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</si>
  <si>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</si>
  <si>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</si>
  <si>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</si>
  <si>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</si>
  <si>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</si>
  <si>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</si>
  <si>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</si>
  <si>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</si>
  <si>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</si>
  <si>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</si>
  <si>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</si>
  <si>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</si>
  <si>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</si>
  <si>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</si>
  <si>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</si>
  <si>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</si>
  <si>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</si>
  <si>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</si>
  <si>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</si>
  <si>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</si>
  <si>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</si>
  <si>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</si>
  <si>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</si>
  <si>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</si>
  <si>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</si>
  <si>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</si>
  <si>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</si>
  <si>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</si>
  <si>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</si>
  <si>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</si>
  <si>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</si>
  <si>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</si>
  <si>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</si>
  <si>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</si>
  <si>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</si>
  <si>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</si>
  <si>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</si>
  <si>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</si>
  <si>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</si>
  <si>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</si>
  <si>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</si>
  <si>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</si>
  <si>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</si>
  <si>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</si>
  <si>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</si>
  <si>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</si>
  <si>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</si>
  <si>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</si>
  <si>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</si>
  <si>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</si>
  <si>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</si>
  <si>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</si>
  <si>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</si>
  <si>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</si>
  <si>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</si>
  <si>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</si>
  <si>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</si>
  <si>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</si>
  <si>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</si>
  <si>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</si>
  <si>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</si>
  <si>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</si>
  <si>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</si>
  <si>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</si>
  <si>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</si>
  <si>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</si>
  <si>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</si>
  <si>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</si>
  <si>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</si>
  <si>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</si>
  <si>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</si>
  <si>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</si>
  <si>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</si>
  <si>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</si>
  <si>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</si>
  <si>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</si>
  <si>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</si>
  <si>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</si>
  <si>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</si>
  <si>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</si>
  <si>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</si>
  <si>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</si>
  <si>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</si>
  <si>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</si>
  <si>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</si>
  <si>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</si>
  <si>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</si>
  <si>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</si>
  <si>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</si>
  <si>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</si>
  <si>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</si>
  <si>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</si>
  <si>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</si>
  <si>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</si>
  <si>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</si>
  <si>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</si>
  <si>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</si>
  <si>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</si>
  <si>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</si>
  <si>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</si>
  <si>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</si>
  <si>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</si>
  <si>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</si>
  <si>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</si>
  <si>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</si>
  <si>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</si>
  <si>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</si>
  <si>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</si>
  <si>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</si>
  <si>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</si>
  <si>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</si>
  <si>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</si>
  <si>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</si>
  <si>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</si>
  <si>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</si>
  <si>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</si>
  <si>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</si>
  <si>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</si>
  <si>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</si>
  <si>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</si>
  <si>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</si>
  <si>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</si>
  <si>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</si>
  <si>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</si>
  <si>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</si>
  <si>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</si>
  <si>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</si>
  <si>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</si>
  <si>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</si>
  <si>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</si>
  <si>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</si>
  <si>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</si>
  <si>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</si>
  <si>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</si>
  <si>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</si>
  <si>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</si>
  <si>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</si>
  <si>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</si>
  <si>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</si>
  <si>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</si>
  <si>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</si>
  <si>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</si>
  <si>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</si>
  <si>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</si>
  <si>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</si>
  <si>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</si>
  <si>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</si>
  <si>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</si>
  <si>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</si>
  <si>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</si>
  <si>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</si>
  <si>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</si>
  <si>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</si>
  <si>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</si>
  <si>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</si>
  <si>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</si>
  <si>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</si>
  <si>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</si>
  <si>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</si>
  <si>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</si>
  <si>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</si>
  <si>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</si>
  <si>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</si>
  <si>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</si>
  <si>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</si>
  <si>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</si>
  <si>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</si>
  <si>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</si>
  <si>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</si>
  <si>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</si>
  <si>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</si>
  <si>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</si>
  <si>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</si>
  <si>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</si>
  <si>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</si>
  <si>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</si>
  <si>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</si>
  <si>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</si>
  <si>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</si>
  <si>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</si>
  <si>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</si>
  <si>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</si>
  <si>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</si>
  <si>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</si>
  <si>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</si>
  <si>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</si>
  <si>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</si>
  <si>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</si>
  <si>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</si>
  <si>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</si>
  <si>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</si>
  <si>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</si>
  <si>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</si>
  <si>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</si>
  <si>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</si>
  <si>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</si>
  <si>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</si>
  <si>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</si>
  <si>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</si>
  <si>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</si>
  <si>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</si>
  <si>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</si>
  <si>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</si>
  <si>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</si>
  <si>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</si>
  <si>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</si>
  <si>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</si>
  <si>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</si>
  <si>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</si>
  <si>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</si>
  <si>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</si>
  <si>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</si>
  <si>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</si>
  <si>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</si>
  <si>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</si>
  <si>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</si>
  <si>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</si>
  <si>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</si>
  <si>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</si>
  <si>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</si>
  <si>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</si>
  <si>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</si>
  <si>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</si>
  <si>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</si>
  <si>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</si>
  <si>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</si>
  <si>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</si>
  <si>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</si>
  <si>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</si>
  <si>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</si>
  <si>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</si>
  <si>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</si>
  <si>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</si>
  <si>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</si>
  <si>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</si>
  <si>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</si>
  <si>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</si>
  <si>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</si>
  <si>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</si>
  <si>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</si>
  <si>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</si>
  <si>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</si>
  <si>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</si>
  <si>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</si>
  <si>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</si>
  <si>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</si>
  <si>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</si>
  <si>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</si>
  <si>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</si>
  <si>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</si>
  <si>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</si>
  <si>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</si>
  <si>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</si>
  <si>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</si>
  <si>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</si>
  <si>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</si>
  <si>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</si>
  <si>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</si>
  <si>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</si>
  <si>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</si>
  <si>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</si>
  <si>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</si>
  <si>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</si>
  <si>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</si>
  <si>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</si>
  <si>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</si>
  <si>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</si>
  <si>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</si>
  <si>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</si>
  <si>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</si>
  <si>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</si>
  <si>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</si>
  <si>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</si>
  <si>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</si>
  <si>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</si>
  <si>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</si>
  <si>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</si>
  <si>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</si>
  <si>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</si>
  <si>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</si>
  <si>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</si>
  <si>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</si>
  <si>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</si>
  <si>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</si>
  <si>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</si>
  <si>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</si>
  <si>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</si>
  <si>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</si>
  <si>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</si>
  <si>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</si>
  <si>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</si>
  <si>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</si>
  <si>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</si>
  <si>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</si>
  <si>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</si>
  <si>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</si>
  <si>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</si>
  <si>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</si>
  <si>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</si>
  <si>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</si>
  <si>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</si>
  <si>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</si>
  <si>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</si>
  <si>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</si>
  <si>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</si>
  <si>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</si>
  <si>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</si>
  <si>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</si>
  <si>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</si>
  <si>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</si>
  <si>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</si>
  <si>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</si>
  <si>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</si>
  <si>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</si>
  <si>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</si>
  <si>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</si>
  <si>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</si>
  <si>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</si>
  <si>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</si>
  <si>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</si>
  <si>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</si>
  <si>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</si>
  <si>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</si>
  <si>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</si>
  <si>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</si>
  <si>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</si>
  <si>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</si>
  <si>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</si>
  <si>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</si>
  <si>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</si>
  <si>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</si>
  <si>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</si>
  <si>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</si>
  <si>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</si>
  <si>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</si>
  <si>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</si>
  <si>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</si>
  <si>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</si>
  <si>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</si>
  <si>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</si>
  <si>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</si>
  <si>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</si>
  <si>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</si>
  <si>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</si>
  <si>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</si>
  <si>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</si>
  <si>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</si>
  <si>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</si>
  <si>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</si>
  <si>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</si>
  <si>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</si>
  <si>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</si>
  <si>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</si>
  <si>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</si>
  <si>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</si>
  <si>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</si>
  <si>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</si>
  <si>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</si>
  <si>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</si>
  <si>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</si>
  <si>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</si>
  <si>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</si>
  <si>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</si>
  <si>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</si>
  <si>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</si>
  <si>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</si>
  <si>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</si>
  <si>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</si>
  <si>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</si>
  <si>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</si>
  <si>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</si>
  <si>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</si>
  <si>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</si>
  <si>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</si>
  <si>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</si>
  <si>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</si>
  <si>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</si>
  <si>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</si>
  <si>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</si>
  <si>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</si>
  <si>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</si>
  <si>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</si>
  <si>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</si>
  <si>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</si>
  <si>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</si>
  <si>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</si>
  <si>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</si>
  <si>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</si>
  <si>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</si>
  <si>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</si>
  <si>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</si>
  <si>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</si>
  <si>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</si>
  <si>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</si>
  <si>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</si>
  <si>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</si>
  <si>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</si>
  <si>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</si>
  <si>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</si>
  <si>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</si>
  <si>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</si>
  <si>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</si>
  <si>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</si>
  <si>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</si>
  <si>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</si>
  <si>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</si>
  <si>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</si>
  <si>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</si>
  <si>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</si>
  <si>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</si>
  <si>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</si>
  <si>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</si>
  <si>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</si>
  <si>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</si>
  <si>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</si>
  <si>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</si>
  <si>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</si>
  <si>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</si>
  <si>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</si>
  <si>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</si>
  <si>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</si>
  <si>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</si>
  <si>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</si>
  <si>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</si>
  <si>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</si>
  <si>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</si>
  <si>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</si>
  <si>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</si>
  <si>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</si>
  <si>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</si>
  <si>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</si>
  <si>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</si>
  <si>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</si>
  <si>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</si>
  <si>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</si>
  <si>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</si>
  <si>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</si>
  <si>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</si>
  <si>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</si>
  <si>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</si>
  <si>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</si>
  <si>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</si>
  <si>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</si>
  <si>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</si>
  <si>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</si>
  <si>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</si>
  <si>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</si>
  <si>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</si>
  <si>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</si>
  <si>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</si>
  <si>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</si>
  <si>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</si>
  <si>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</si>
  <si>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</si>
  <si>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</si>
  <si>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</si>
  <si>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</si>
  <si>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</si>
  <si>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</si>
  <si>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</si>
  <si>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</si>
  <si>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</si>
  <si>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</si>
  <si>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</si>
  <si>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</si>
  <si>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</si>
  <si>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</si>
  <si>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</si>
  <si>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</si>
  <si>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</si>
  <si>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</si>
  <si>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</si>
  <si>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</si>
  <si>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</si>
  <si>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</si>
  <si>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</si>
  <si>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</si>
  <si>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</si>
  <si>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</si>
  <si>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</si>
  <si>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</si>
  <si>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</si>
  <si>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</si>
  <si>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</si>
  <si>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</si>
  <si>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</si>
  <si>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</si>
  <si>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</si>
  <si>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</si>
  <si>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</si>
  <si>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</si>
  <si>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</si>
  <si>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</si>
  <si>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</si>
  <si>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</si>
  <si>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</si>
  <si>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</si>
  <si>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</si>
  <si>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</si>
  <si>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</si>
  <si>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</si>
  <si>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</si>
  <si>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</si>
  <si>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</si>
  <si>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</si>
  <si>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</si>
  <si>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</si>
  <si>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</si>
  <si>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</si>
  <si>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</si>
  <si>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</si>
  <si>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</si>
  <si>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</si>
  <si>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</si>
  <si>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</si>
  <si>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</si>
  <si>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</si>
  <si>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</si>
  <si>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</si>
  <si>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</si>
  <si>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</si>
  <si>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</si>
  <si>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</si>
  <si>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</si>
  <si>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</si>
  <si>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</si>
  <si>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</si>
  <si>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</si>
  <si>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</si>
  <si>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</si>
  <si>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</si>
  <si>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</si>
  <si>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</si>
  <si>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</si>
  <si>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</si>
  <si>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</si>
  <si>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</si>
  <si>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</si>
  <si>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</si>
  <si>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</si>
  <si>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</si>
  <si>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</si>
  <si>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</si>
  <si>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</si>
  <si>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</si>
  <si>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</si>
  <si>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</si>
  <si>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</si>
  <si>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</si>
  <si>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</si>
  <si>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</si>
  <si>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</si>
  <si>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</si>
  <si>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</si>
  <si>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</si>
  <si>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</si>
  <si>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</si>
  <si>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</si>
  <si>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</si>
  <si>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</si>
  <si>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</si>
  <si>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</si>
  <si>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</si>
  <si>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</si>
  <si>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</si>
  <si>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</si>
  <si>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</si>
  <si>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</si>
  <si>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</si>
  <si>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</si>
  <si>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</si>
  <si>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</si>
  <si>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</si>
  <si>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</si>
  <si>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</si>
  <si>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</si>
  <si>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</si>
  <si>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</si>
  <si>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</si>
  <si>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</si>
  <si>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</si>
  <si>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</si>
  <si>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</si>
  <si>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</si>
  <si>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</si>
  <si>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</si>
  <si>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</si>
  <si>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</si>
  <si>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</si>
  <si>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</si>
  <si>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</si>
  <si>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</si>
  <si>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</si>
  <si>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</si>
  <si>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</si>
  <si>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</si>
  <si>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</si>
  <si>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</si>
  <si>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</si>
  <si>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</si>
  <si>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</si>
  <si>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</si>
  <si>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</si>
  <si>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</si>
  <si>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</si>
  <si>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</si>
  <si>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</si>
  <si>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</si>
  <si>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</si>
  <si>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</si>
  <si>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</si>
  <si>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</si>
  <si>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</si>
  <si>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</si>
  <si>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</si>
  <si>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</si>
  <si>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</si>
  <si>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</si>
  <si>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</si>
  <si>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</si>
  <si>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</si>
  <si>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</si>
  <si>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</si>
  <si>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</si>
  <si>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</si>
  <si>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</si>
  <si>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</si>
  <si>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</si>
  <si>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</si>
  <si>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</si>
  <si>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</si>
  <si>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</si>
  <si>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</si>
  <si>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</si>
  <si>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</si>
  <si>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</si>
  <si>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</si>
  <si>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</si>
  <si>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</si>
  <si>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</si>
  <si>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</si>
  <si>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</si>
  <si>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</si>
  <si>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</si>
  <si>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</si>
  <si>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</si>
  <si>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</si>
  <si>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</si>
  <si>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</si>
  <si>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</si>
  <si>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</si>
  <si>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</si>
  <si>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</si>
  <si>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</si>
  <si>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</si>
  <si>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</si>
  <si>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</si>
  <si>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</si>
  <si>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</si>
  <si>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</si>
  <si>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</si>
  <si>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</si>
  <si>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</si>
  <si>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</si>
  <si>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</si>
  <si>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</si>
  <si>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</si>
  <si>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</si>
  <si>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</si>
  <si>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</si>
  <si>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</si>
  <si>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</si>
  <si>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</si>
  <si>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</si>
  <si>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</si>
  <si>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</si>
  <si>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</si>
  <si>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</si>
  <si>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</si>
  <si>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</si>
  <si>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</si>
  <si>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</si>
  <si>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</si>
  <si>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</si>
  <si>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</si>
  <si>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</si>
  <si>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</si>
  <si>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</si>
  <si>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</si>
  <si>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</si>
  <si>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</si>
  <si>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</si>
  <si>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</si>
  <si>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</si>
  <si>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</si>
  <si>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</si>
  <si>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</si>
  <si>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</si>
  <si>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</si>
  <si>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</si>
  <si>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</si>
  <si>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</si>
  <si>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</si>
  <si>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</si>
  <si>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</si>
  <si>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</si>
  <si>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</si>
  <si>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</si>
  <si>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</si>
  <si>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</si>
  <si>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</si>
  <si>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</si>
  <si>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</si>
  <si>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</si>
  <si>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</si>
  <si>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</si>
  <si>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</si>
  <si>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</si>
  <si>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</si>
  <si>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</si>
  <si>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</si>
  <si>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</si>
  <si>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</si>
  <si>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</si>
  <si>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</si>
  <si>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</si>
  <si>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</si>
  <si>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</si>
  <si>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</si>
  <si>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</si>
  <si>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</si>
  <si>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</si>
  <si>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</si>
  <si>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</si>
  <si>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</si>
  <si>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</si>
  <si>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</si>
  <si>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</si>
  <si>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</si>
  <si>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</si>
  <si>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</si>
  <si>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</si>
  <si>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</si>
  <si>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</si>
  <si>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</si>
  <si>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</si>
  <si>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</si>
  <si>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</si>
  <si>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</si>
  <si>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</si>
  <si>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</si>
  <si>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</si>
  <si>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</si>
  <si>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</si>
  <si>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</si>
  <si>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</si>
  <si>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</si>
  <si>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</si>
  <si>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</si>
  <si>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</si>
  <si>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</si>
  <si>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</si>
  <si>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</si>
  <si>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</si>
  <si>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</si>
  <si>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</si>
  <si>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</si>
  <si>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</si>
  <si>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</si>
  <si>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</si>
  <si>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</si>
  <si>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</si>
  <si>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</si>
  <si>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</si>
  <si>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</si>
  <si>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</si>
  <si>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</si>
  <si>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</si>
  <si>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</si>
  <si>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</si>
  <si>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</si>
  <si>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</si>
  <si>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</si>
  <si>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</si>
  <si>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</si>
  <si>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</si>
  <si>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</si>
  <si>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</si>
  <si>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</si>
  <si>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</si>
  <si>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</si>
  <si>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</si>
  <si>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</si>
  <si>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</si>
  <si>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</si>
  <si>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</si>
  <si>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</si>
  <si>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</si>
  <si>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</si>
  <si>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</si>
  <si>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</si>
  <si>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</si>
  <si>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</si>
  <si>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</si>
  <si>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</si>
  <si>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</si>
  <si>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</si>
  <si>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</si>
  <si>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</si>
  <si>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</si>
  <si>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</si>
  <si>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</si>
  <si>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</si>
  <si>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</si>
  <si>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</si>
  <si>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</si>
  <si>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</si>
  <si>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</si>
  <si>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</si>
  <si>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</si>
  <si>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</si>
  <si>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</si>
  <si>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</si>
  <si>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</si>
  <si>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</si>
  <si>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</si>
  <si>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</si>
  <si>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</si>
  <si>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</si>
  <si>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</si>
  <si>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</si>
  <si>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</si>
  <si>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</si>
  <si>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</si>
  <si>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</si>
  <si>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</si>
  <si>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</si>
  <si>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</si>
  <si>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</si>
  <si>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</si>
  <si>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</si>
  <si>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</si>
  <si>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</si>
  <si>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</si>
  <si>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</si>
  <si>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</si>
  <si>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</si>
  <si>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</si>
  <si>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</si>
  <si>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</si>
  <si>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</si>
  <si>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</si>
  <si>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</si>
  <si>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</si>
  <si>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</si>
  <si>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</si>
  <si>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</si>
  <si>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</si>
  <si>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</si>
  <si>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</si>
  <si>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</si>
  <si>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</si>
  <si>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</si>
  <si>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</si>
  <si>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</si>
  <si>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</si>
  <si>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</si>
  <si>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</si>
  <si>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</si>
  <si>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</si>
  <si>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</si>
  <si>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</si>
  <si>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</si>
  <si>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</si>
  <si>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</si>
  <si>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</si>
  <si>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</si>
  <si>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</si>
  <si>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</si>
  <si>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</si>
  <si>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</si>
  <si>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</si>
  <si>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</si>
  <si>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</si>
  <si>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</si>
  <si>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</si>
  <si>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</si>
  <si>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</si>
  <si>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</si>
  <si>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</si>
  <si>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</si>
  <si>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</si>
  <si>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</si>
  <si>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</si>
  <si>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</si>
  <si>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</si>
  <si>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</si>
  <si>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</si>
  <si>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</si>
  <si>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</si>
  <si>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</si>
  <si>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</si>
  <si>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</si>
  <si>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</si>
  <si>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</si>
  <si>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</si>
  <si>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</si>
  <si>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</si>
  <si>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</si>
  <si>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</si>
  <si>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</si>
  <si>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</si>
  <si>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</si>
  <si>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</si>
  <si>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</si>
  <si>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</si>
  <si>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</si>
  <si>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</si>
  <si>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</si>
  <si>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</si>
  <si>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</si>
  <si>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</si>
  <si>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</si>
  <si>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</si>
  <si>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</si>
  <si>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</si>
  <si>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</si>
  <si>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</si>
  <si>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</si>
  <si>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</si>
  <si>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</si>
  <si>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</si>
  <si>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</si>
  <si>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</si>
  <si>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</si>
  <si>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</si>
  <si>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</si>
  <si>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</si>
  <si>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</si>
  <si>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</si>
  <si>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</si>
  <si>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</si>
  <si>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</si>
  <si>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</si>
  <si>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</si>
  <si>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</si>
  <si>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</si>
  <si>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</si>
  <si>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</si>
  <si>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</si>
  <si>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</si>
  <si>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</si>
  <si>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</si>
  <si>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</si>
  <si>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</si>
  <si>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</si>
  <si>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</si>
  <si>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</si>
  <si>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</si>
  <si>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</si>
  <si>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</si>
  <si>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</si>
  <si>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</si>
  <si>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</si>
  <si>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</si>
  <si>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</si>
  <si>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</si>
  <si>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</si>
  <si>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</si>
  <si>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</si>
  <si>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</si>
  <si>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</si>
  <si>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</si>
  <si>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</si>
  <si>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</si>
  <si>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</si>
  <si>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</si>
  <si>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</si>
  <si>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</si>
  <si>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</si>
  <si>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</si>
  <si>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</si>
  <si>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</si>
  <si>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</si>
  <si>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</si>
  <si>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</si>
  <si>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</si>
  <si>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</si>
  <si>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</si>
  <si>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</si>
  <si>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</si>
  <si>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</si>
  <si>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</si>
  <si>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</si>
  <si>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</si>
  <si>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</si>
  <si>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</si>
  <si>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</si>
  <si>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</si>
  <si>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</si>
  <si>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</si>
  <si>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</si>
  <si>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</si>
  <si>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</si>
  <si>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</si>
  <si>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</si>
  <si>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</si>
  <si>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</si>
  <si>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</si>
  <si>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</si>
  <si>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</si>
  <si>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</si>
  <si>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</si>
  <si>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</si>
  <si>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</si>
  <si>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</si>
  <si>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</si>
  <si>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</si>
  <si>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</si>
  <si>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</si>
  <si>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</si>
  <si>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</si>
  <si>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</si>
  <si>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</si>
  <si>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</si>
  <si>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</si>
  <si>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</si>
  <si>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</si>
  <si>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</si>
  <si>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</si>
  <si>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</si>
  <si>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</si>
  <si>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</si>
  <si>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</si>
  <si>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</si>
  <si>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</si>
  <si>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</si>
  <si>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</si>
  <si>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</si>
  <si>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</si>
  <si>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</si>
  <si>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</si>
  <si>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</si>
  <si>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</si>
  <si>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</si>
  <si>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</si>
  <si>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</si>
  <si>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</si>
  <si>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</si>
  <si>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</si>
  <si>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</si>
  <si>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</si>
  <si>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</si>
  <si>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</si>
  <si>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</si>
  <si>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</si>
  <si>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</si>
  <si>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</si>
  <si>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</si>
  <si>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</si>
  <si>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</si>
  <si>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</si>
  <si>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</si>
  <si>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</si>
  <si>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</si>
  <si>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</si>
  <si>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</si>
  <si>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</si>
  <si>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</si>
  <si>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</si>
  <si>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</si>
  <si>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</si>
  <si>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</si>
  <si>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</si>
  <si>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</si>
  <si>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</si>
  <si>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</si>
  <si>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</si>
  <si>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</si>
  <si>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</si>
  <si>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</si>
  <si>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</si>
  <si>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</si>
  <si>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</si>
  <si>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</si>
  <si>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</si>
  <si>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</si>
  <si>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</si>
  <si>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</si>
  <si>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</si>
  <si>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</si>
  <si>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</si>
  <si>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</si>
  <si>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</si>
  <si>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</si>
  <si>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</si>
  <si>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</si>
  <si>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</si>
  <si>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</si>
  <si>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</si>
  <si>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</si>
  <si>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</si>
  <si>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</si>
  <si>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</si>
  <si>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</si>
  <si>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</si>
  <si>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</si>
  <si>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</si>
  <si>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</si>
  <si>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</si>
  <si>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</si>
  <si>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</si>
  <si>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</si>
  <si>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</si>
  <si>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</si>
  <si>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</si>
  <si>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</si>
  <si>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</si>
  <si>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</si>
  <si>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</si>
  <si>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</si>
  <si>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</si>
  <si>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</si>
  <si>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</si>
  <si>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</si>
  <si>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</si>
  <si>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</si>
  <si>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</si>
  <si>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</si>
  <si>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</si>
  <si>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</si>
  <si>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</si>
  <si>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</si>
  <si>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</si>
  <si>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</si>
  <si>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</si>
  <si>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</si>
  <si>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</si>
  <si>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</si>
  <si>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</si>
  <si>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</si>
  <si>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</si>
  <si>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</si>
  <si>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</si>
  <si>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</si>
  <si>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</si>
  <si>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</si>
  <si>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</si>
  <si>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</si>
  <si>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</si>
  <si>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</si>
  <si>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</si>
  <si>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</si>
  <si>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</si>
  <si>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</si>
  <si>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</si>
  <si>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</si>
  <si>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</si>
  <si>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</si>
  <si>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</si>
  <si>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</si>
  <si>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</si>
  <si>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</si>
  <si>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</si>
  <si>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</si>
  <si>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</si>
  <si>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</si>
  <si>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</si>
  <si>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</si>
  <si>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</si>
  <si>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</si>
  <si>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</si>
  <si>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</si>
  <si>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</si>
  <si>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</si>
  <si>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</si>
  <si>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</si>
  <si>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</si>
  <si>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</si>
  <si>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</si>
  <si>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</si>
  <si>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</si>
  <si>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</si>
  <si>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</si>
  <si>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</si>
  <si>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</si>
  <si>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</si>
  <si>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</si>
  <si>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</si>
  <si>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</si>
  <si>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</si>
  <si>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</si>
  <si>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</si>
  <si>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</si>
  <si>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</si>
  <si>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</si>
  <si>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</si>
  <si>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</si>
  <si>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</si>
  <si>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</si>
  <si>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</si>
  <si>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</si>
  <si>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</si>
  <si>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</si>
  <si>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</si>
  <si>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</si>
  <si>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</si>
  <si>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</si>
  <si>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</si>
  <si>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</si>
  <si>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</si>
  <si>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</si>
  <si>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</si>
  <si>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</si>
  <si>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</si>
  <si>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</si>
  <si>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</si>
  <si>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</si>
  <si>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</si>
  <si>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</si>
  <si>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</si>
  <si>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</si>
  <si>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</si>
  <si>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</si>
  <si>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</si>
  <si>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</si>
  <si>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</si>
  <si>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</si>
  <si>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</si>
  <si>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</si>
  <si>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</si>
  <si>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</si>
  <si>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</si>
  <si>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</si>
  <si>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</si>
  <si>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</si>
  <si>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</si>
  <si>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</si>
  <si>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</si>
  <si>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</si>
  <si>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</si>
  <si>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</si>
  <si>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</si>
  <si>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</si>
  <si>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</si>
  <si>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</si>
  <si>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</si>
  <si>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</si>
  <si>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</si>
  <si>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</si>
  <si>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</si>
  <si>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</si>
  <si>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</si>
  <si>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</si>
  <si>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</si>
  <si>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</si>
  <si>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</si>
  <si>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</si>
  <si>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</si>
  <si>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</si>
  <si>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</si>
  <si>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</si>
  <si>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</si>
  <si>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</si>
  <si>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</si>
  <si>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</si>
  <si>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</si>
  <si>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</si>
  <si>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</si>
  <si>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</si>
  <si>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</si>
  <si>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</si>
  <si>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</si>
  <si>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</si>
  <si>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</si>
  <si>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</si>
  <si>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</si>
  <si>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</si>
  <si>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</si>
  <si>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</si>
  <si>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</si>
  <si>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</si>
  <si>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</si>
  <si>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</si>
  <si>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</si>
  <si>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</si>
  <si>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</si>
  <si>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</si>
  <si>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</si>
  <si>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</si>
  <si>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</si>
  <si>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</si>
  <si>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</si>
  <si>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</si>
  <si>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</si>
  <si>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</si>
  <si>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</si>
  <si>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</si>
  <si>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</si>
  <si>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</si>
  <si>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</si>
  <si>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</si>
  <si>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</si>
  <si>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</si>
  <si>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</si>
  <si>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</si>
  <si>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</si>
  <si>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</si>
  <si>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</si>
  <si>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</si>
  <si>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</si>
  <si>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</si>
  <si>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</si>
  <si>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</si>
  <si>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</si>
  <si>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</si>
  <si>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</si>
  <si>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</si>
  <si>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</si>
  <si>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</si>
  <si>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</si>
  <si>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</si>
  <si>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</si>
  <si>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</si>
  <si>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</si>
  <si>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</si>
  <si>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</si>
  <si>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</si>
  <si>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</si>
  <si>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</si>
  <si>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</si>
  <si>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</si>
  <si>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</si>
  <si>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</si>
  <si>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</si>
  <si>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</si>
  <si>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</si>
  <si>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</si>
  <si>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</si>
  <si>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</si>
  <si>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</si>
  <si>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</si>
  <si>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</si>
  <si>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</si>
  <si>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</si>
  <si>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</si>
  <si>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</si>
  <si>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</si>
  <si>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</si>
  <si>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</si>
  <si>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</si>
  <si>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</si>
  <si>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</si>
  <si>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</si>
  <si>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</si>
  <si>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</si>
  <si>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</si>
  <si>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</si>
  <si>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</si>
  <si>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</si>
  <si>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</si>
  <si>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</si>
  <si>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</si>
  <si>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</si>
  <si>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</si>
  <si>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</si>
  <si>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</si>
  <si>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</si>
  <si>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</si>
  <si>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</si>
  <si>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</si>
  <si>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</si>
  <si>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</si>
  <si>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</si>
  <si>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</si>
  <si>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</si>
  <si>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</si>
  <si>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</si>
  <si>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</si>
  <si>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</si>
  <si>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</si>
  <si>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</si>
  <si>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</si>
  <si>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</si>
  <si>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</si>
  <si>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</si>
  <si>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</si>
  <si>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</si>
  <si>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</si>
  <si>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</si>
  <si>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</si>
  <si>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</si>
  <si>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</si>
  <si>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</si>
  <si>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</si>
  <si>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</si>
  <si>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</si>
  <si>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</si>
  <si>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</si>
  <si>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</si>
  <si>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</si>
  <si>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</si>
  <si>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</si>
  <si>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</si>
  <si>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</si>
  <si>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</si>
  <si>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</si>
  <si>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</si>
  <si>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</si>
  <si>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</si>
  <si>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</si>
  <si>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</si>
  <si>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</si>
  <si>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</si>
  <si>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</si>
  <si>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</si>
  <si>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</si>
  <si>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</si>
  <si>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</si>
  <si>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</si>
  <si>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</si>
  <si>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</si>
  <si>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</si>
  <si>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</si>
  <si>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</si>
  <si>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</si>
  <si>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</si>
  <si>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</si>
  <si>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</si>
  <si>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</si>
  <si>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</si>
  <si>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</si>
  <si>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</si>
  <si>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</si>
  <si>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</si>
  <si>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</si>
  <si>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</si>
  <si>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</si>
  <si>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</si>
  <si>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</si>
  <si>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</si>
  <si>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</si>
  <si>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</si>
  <si>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</si>
  <si>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</si>
  <si>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</si>
  <si>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</si>
  <si>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</si>
  <si>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</si>
  <si>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</si>
  <si>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</si>
  <si>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</si>
  <si>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</si>
  <si>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</si>
  <si>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</si>
  <si>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</si>
  <si>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</si>
  <si>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</si>
  <si>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</si>
  <si>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</si>
  <si>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</si>
  <si>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</si>
  <si>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</si>
  <si>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</si>
  <si>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</si>
  <si>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</si>
  <si>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</si>
  <si>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</si>
  <si>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</si>
  <si>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</si>
  <si>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</si>
  <si>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</si>
  <si>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</si>
  <si>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</si>
  <si>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</si>
  <si>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</si>
  <si>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</si>
  <si>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</si>
  <si>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</si>
  <si>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</si>
  <si>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</si>
  <si>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</si>
  <si>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</si>
  <si>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</si>
  <si>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</si>
  <si>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</si>
  <si>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</si>
  <si>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</si>
  <si>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</si>
  <si>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</si>
  <si>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</si>
  <si>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</si>
  <si>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</si>
  <si>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</si>
  <si>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</si>
  <si>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</si>
  <si>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</si>
  <si>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</si>
  <si>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</si>
  <si>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</si>
  <si>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</si>
  <si>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</si>
  <si>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</si>
  <si>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</si>
  <si>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</si>
  <si>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</si>
  <si>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</si>
  <si>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</si>
  <si>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</si>
  <si>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</si>
  <si>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</si>
  <si>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</si>
  <si>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</si>
  <si>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</si>
  <si>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</si>
  <si>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</si>
  <si>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</si>
  <si>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</si>
  <si>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</si>
  <si>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</si>
  <si>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</si>
  <si>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</si>
  <si>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</si>
  <si>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</si>
  <si>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</si>
  <si>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</si>
  <si>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</si>
  <si>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</si>
  <si>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</si>
  <si>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</si>
  <si>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</si>
  <si>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</si>
  <si>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</si>
  <si>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</si>
  <si>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</si>
  <si>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</si>
  <si>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</si>
  <si>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</si>
  <si>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</si>
  <si>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</si>
  <si>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</si>
  <si>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</si>
  <si>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</si>
  <si>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</si>
  <si>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</si>
  <si>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</si>
  <si>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</si>
  <si>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</si>
  <si>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</si>
  <si>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</si>
  <si>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</si>
  <si>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</si>
  <si>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</si>
  <si>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</si>
  <si>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</si>
  <si>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</si>
  <si>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</si>
  <si>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</si>
  <si>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</si>
  <si>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</si>
  <si>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</si>
  <si>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</si>
  <si>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</si>
  <si>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</si>
  <si>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</si>
  <si>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</si>
  <si>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</si>
  <si>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</si>
  <si>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</si>
  <si>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</si>
  <si>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</si>
  <si>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</si>
  <si>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</si>
  <si>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</si>
  <si>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</si>
  <si>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</si>
  <si>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</si>
  <si>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</si>
  <si>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</si>
  <si>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</si>
  <si>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</si>
  <si>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</si>
  <si>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</si>
  <si>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</si>
  <si>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</si>
  <si>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</si>
  <si>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</si>
  <si>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</si>
  <si>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</si>
  <si>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</si>
  <si>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</si>
  <si>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</si>
  <si>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</si>
  <si>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</si>
  <si>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</si>
  <si>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</si>
  <si>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</si>
  <si>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</si>
  <si>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</si>
  <si>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</si>
  <si>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</si>
  <si>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</si>
  <si>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</si>
  <si>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</si>
  <si>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</si>
  <si>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</si>
  <si>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</si>
  <si>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</si>
  <si>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</si>
  <si>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</si>
  <si>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</si>
  <si>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</si>
  <si>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</si>
  <si>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</si>
  <si>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</si>
  <si>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</si>
  <si>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</si>
  <si>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</si>
  <si>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</si>
  <si>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</si>
  <si>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</si>
  <si>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</si>
  <si>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</si>
  <si>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</si>
  <si>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</si>
  <si>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</si>
  <si>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</si>
  <si>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</si>
  <si>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</si>
  <si>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</si>
  <si>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</si>
  <si>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</si>
  <si>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</si>
  <si>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</si>
  <si>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</si>
  <si>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</si>
  <si>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</si>
  <si>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</si>
  <si>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</si>
  <si>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</si>
  <si>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</si>
  <si>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</si>
  <si>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</si>
  <si>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</si>
  <si>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</si>
  <si>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</si>
  <si>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</si>
  <si>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</si>
  <si>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</si>
  <si>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</si>
  <si>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</si>
  <si>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</si>
  <si>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</si>
  <si>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</si>
  <si>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</si>
  <si>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</si>
  <si>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</si>
  <si>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</si>
  <si>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</si>
  <si>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</si>
  <si>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</si>
  <si>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</si>
  <si>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</si>
  <si>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</si>
  <si>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</si>
  <si>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</si>
  <si>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</si>
  <si>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</si>
  <si>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</si>
  <si>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</si>
  <si>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</si>
  <si>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</si>
  <si>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</si>
  <si>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</si>
  <si>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</si>
  <si>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</si>
  <si>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</si>
  <si>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</si>
  <si>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</si>
  <si>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</si>
  <si>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</si>
  <si>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</si>
  <si>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</si>
  <si>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</si>
  <si>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</si>
  <si>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</si>
  <si>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</si>
  <si>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</si>
  <si>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</si>
  <si>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</si>
  <si>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</si>
  <si>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</si>
  <si>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</si>
  <si>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</si>
  <si>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</si>
  <si>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</si>
  <si>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</si>
  <si>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</si>
  <si>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</si>
  <si>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</si>
  <si>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</si>
  <si>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</si>
  <si>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</si>
  <si>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</si>
  <si>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</si>
  <si>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</si>
  <si>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</si>
  <si>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</si>
  <si>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</si>
  <si>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</si>
  <si>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</si>
  <si>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</si>
  <si>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</si>
  <si>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</si>
  <si>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</si>
  <si>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</si>
  <si>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</si>
  <si>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</si>
  <si>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</si>
  <si>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</si>
  <si>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</si>
  <si>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</si>
  <si>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</si>
  <si>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</si>
  <si>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</si>
  <si>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</si>
  <si>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</si>
  <si>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</si>
  <si>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</si>
  <si>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</si>
  <si>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</si>
  <si>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</si>
  <si>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</si>
  <si>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</si>
  <si>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</si>
  <si>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</si>
  <si>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</si>
  <si>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</si>
  <si>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</si>
  <si>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</si>
  <si>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</si>
  <si>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</si>
  <si>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</si>
  <si>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</si>
  <si>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</si>
  <si>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</si>
  <si>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</si>
  <si>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</si>
  <si>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</si>
  <si>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</si>
  <si>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</si>
  <si>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</si>
  <si>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</si>
  <si>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</si>
  <si>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</si>
  <si>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</si>
  <si>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</si>
  <si>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</si>
  <si>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</si>
  <si>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</si>
  <si>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</si>
  <si>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</si>
  <si>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</si>
  <si>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</si>
  <si>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</si>
  <si>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</si>
  <si>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</si>
  <si>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</si>
  <si>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</si>
  <si>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</si>
  <si>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</si>
  <si>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</si>
  <si>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</si>
  <si>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</si>
  <si>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</si>
  <si>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</si>
  <si>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</si>
  <si>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</si>
  <si>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</si>
  <si>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</si>
  <si>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</si>
  <si>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</si>
  <si>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</si>
  <si>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</si>
  <si>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</si>
  <si>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</si>
  <si>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</si>
  <si>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</si>
  <si>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</si>
  <si>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</si>
  <si>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</si>
  <si>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</si>
  <si>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</si>
  <si>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</si>
  <si>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</si>
  <si>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</si>
  <si>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</si>
  <si>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</si>
  <si>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</si>
  <si>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</si>
  <si>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</si>
  <si>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</si>
  <si>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</si>
  <si>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</si>
  <si>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</si>
  <si>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</si>
  <si>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</si>
  <si>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</si>
  <si>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</si>
  <si>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</si>
  <si>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</si>
  <si>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</si>
  <si>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</si>
  <si>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</si>
  <si>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</si>
  <si>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</si>
  <si>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</si>
  <si>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</si>
  <si>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</si>
  <si>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</si>
  <si>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</si>
  <si>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</si>
  <si>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</si>
  <si>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</si>
  <si>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</si>
  <si>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</si>
  <si>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</si>
  <si>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</si>
  <si>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</si>
  <si>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</si>
  <si>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</si>
  <si>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</si>
  <si>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</si>
  <si>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</si>
  <si>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</si>
  <si>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</si>
  <si>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</si>
  <si>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</si>
  <si>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</si>
  <si>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</si>
  <si>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</si>
  <si>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</si>
  <si>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</si>
  <si>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</si>
  <si>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</si>
  <si>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</si>
  <si>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</si>
  <si>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</si>
  <si>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</si>
  <si>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</si>
  <si>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</si>
  <si>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</si>
  <si>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</si>
  <si>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</si>
  <si>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</si>
  <si>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</si>
  <si>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</si>
  <si>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</si>
  <si>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</si>
  <si>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</si>
  <si>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</si>
  <si>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</si>
  <si>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</si>
  <si>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</si>
  <si>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</si>
  <si>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</si>
  <si>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</si>
  <si>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</si>
  <si>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</si>
  <si>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</si>
  <si>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</si>
  <si>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</si>
  <si>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</si>
  <si>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</si>
  <si>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</si>
  <si>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</si>
  <si>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</si>
  <si>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</si>
  <si>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</si>
  <si>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</si>
  <si>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</si>
  <si>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</si>
  <si>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</si>
  <si>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</si>
  <si>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</si>
  <si>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</si>
  <si>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</si>
  <si>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</si>
  <si>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</si>
  <si>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</si>
  <si>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</si>
  <si>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</si>
  <si>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</si>
  <si>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</si>
  <si>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</si>
  <si>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</si>
  <si>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</si>
  <si>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</si>
  <si>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</si>
  <si>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</si>
  <si>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</si>
  <si>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</si>
  <si>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</si>
  <si>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</si>
  <si>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</si>
  <si>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</si>
  <si>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</si>
  <si>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</si>
  <si>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</si>
  <si>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</si>
  <si>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</si>
  <si>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</si>
  <si>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</si>
  <si>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</si>
  <si>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</si>
  <si>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</si>
  <si>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</si>
  <si>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</si>
  <si>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</si>
  <si>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</si>
  <si>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</si>
  <si>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</si>
  <si>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</si>
  <si>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</si>
  <si>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</si>
  <si>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</si>
  <si>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</si>
  <si>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</si>
  <si>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</si>
  <si>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</si>
  <si>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</si>
  <si>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</si>
  <si>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</si>
  <si>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</si>
  <si>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</si>
  <si>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</si>
  <si>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</si>
  <si>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</si>
  <si>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</si>
  <si>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</si>
  <si>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</si>
  <si>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</si>
  <si>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</si>
  <si>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</si>
  <si>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</si>
  <si>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</si>
  <si>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</si>
  <si>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</si>
  <si>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</si>
  <si>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</si>
  <si>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</si>
  <si>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</si>
  <si>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</si>
  <si>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</si>
  <si>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</si>
  <si>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</si>
  <si>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</si>
  <si>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</si>
  <si>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</si>
  <si>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</si>
  <si>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</si>
  <si>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</si>
  <si>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</si>
  <si>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</si>
  <si>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</si>
  <si>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</si>
  <si>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</si>
  <si>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</si>
  <si>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</si>
  <si>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</si>
  <si>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</si>
  <si>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</si>
  <si>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</si>
  <si>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</si>
  <si>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</si>
  <si>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</si>
  <si>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</si>
  <si>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</si>
  <si>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</si>
  <si>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</si>
  <si>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</si>
  <si>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</si>
  <si>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</si>
  <si>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</si>
  <si>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</si>
  <si>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</si>
  <si>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</si>
  <si>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</si>
  <si>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</si>
  <si>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</si>
  <si>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</si>
  <si>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</si>
  <si>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</si>
  <si>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</si>
  <si>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</si>
  <si>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</si>
  <si>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</si>
  <si>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</si>
  <si>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</si>
  <si>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</si>
  <si>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</si>
  <si>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</si>
  <si>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</si>
  <si>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</si>
  <si>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</si>
  <si>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</si>
  <si>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</si>
  <si>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</si>
  <si>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</si>
  <si>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</si>
  <si>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</si>
  <si>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</si>
  <si>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</si>
  <si>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</si>
  <si>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</si>
  <si>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</si>
  <si>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</si>
  <si>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</si>
  <si>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</si>
  <si>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</si>
  <si>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</si>
  <si>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</si>
  <si>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</si>
  <si>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</si>
  <si>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</si>
  <si>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</si>
  <si>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</si>
  <si>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</si>
  <si>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</si>
  <si>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</si>
  <si>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</si>
  <si>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</si>
  <si>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</si>
  <si>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</si>
  <si>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</si>
  <si>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</si>
  <si>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</si>
  <si>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</si>
  <si>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</si>
  <si>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</si>
  <si>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</si>
  <si>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</si>
  <si>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</si>
  <si>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</si>
  <si>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</si>
  <si>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</si>
  <si>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</si>
  <si>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</si>
  <si>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</si>
  <si>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</si>
  <si>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</si>
  <si>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</si>
  <si>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</si>
  <si>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</si>
  <si>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</si>
  <si>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</si>
  <si>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</si>
  <si>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</si>
  <si>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</si>
  <si>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</si>
  <si>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</si>
  <si>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</si>
  <si>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</si>
  <si>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</si>
  <si>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</si>
  <si>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</si>
  <si>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</si>
  <si>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</si>
  <si>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</si>
  <si>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</si>
  <si>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</si>
  <si>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</si>
  <si>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</si>
  <si>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</si>
  <si>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</si>
  <si>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</si>
  <si>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</si>
  <si>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</si>
  <si>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</si>
  <si>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</si>
  <si>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</si>
  <si>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</si>
  <si>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</si>
  <si>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</si>
  <si>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</si>
  <si>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</si>
  <si>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</si>
  <si>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</si>
  <si>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</si>
  <si>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</si>
  <si>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</si>
  <si>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</si>
  <si>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</si>
  <si>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</si>
  <si>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</si>
  <si>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</si>
  <si>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</si>
  <si>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</si>
  <si>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</si>
  <si>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</si>
  <si>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</si>
  <si>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</si>
  <si>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</si>
  <si>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</si>
  <si>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</si>
  <si>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</si>
  <si>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</si>
  <si>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</si>
  <si>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</si>
  <si>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</si>
  <si>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</si>
  <si>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</si>
  <si>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</si>
  <si>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</si>
  <si>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</si>
  <si>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</si>
  <si>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</si>
  <si>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</si>
  <si>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</si>
  <si>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</si>
  <si>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</si>
  <si>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</si>
  <si>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</si>
  <si>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</si>
  <si>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</si>
  <si>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</si>
  <si>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</si>
  <si>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</si>
  <si>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</si>
  <si>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</si>
  <si>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</si>
  <si>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</si>
  <si>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</si>
  <si>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</si>
  <si>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</si>
  <si>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</si>
  <si>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</si>
  <si>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</si>
  <si>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</si>
  <si>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</si>
  <si>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</si>
  <si>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</si>
  <si>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</si>
  <si>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</si>
  <si>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</si>
  <si>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</si>
  <si>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</si>
  <si>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</si>
  <si>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</si>
  <si>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</si>
  <si>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</si>
  <si>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</si>
  <si>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</si>
  <si>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</si>
  <si>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</si>
  <si>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</si>
  <si>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</si>
  <si>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</si>
  <si>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</si>
  <si>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</si>
  <si>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</si>
  <si>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</si>
  <si>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</si>
  <si>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</si>
  <si>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</si>
  <si>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</si>
  <si>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</si>
  <si>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</si>
  <si>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</si>
  <si>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</si>
  <si>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</si>
  <si>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</si>
  <si>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</si>
  <si>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</si>
  <si>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</si>
  <si>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</si>
  <si>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</si>
  <si>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</si>
  <si>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</si>
  <si>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</si>
  <si>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</si>
  <si>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</si>
  <si>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</si>
  <si>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</si>
  <si>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</si>
  <si>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</si>
  <si>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</si>
  <si>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</si>
  <si>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</si>
  <si>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</si>
  <si>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</si>
  <si>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</si>
  <si>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</si>
  <si>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</si>
  <si>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</si>
  <si>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</si>
  <si>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</si>
  <si>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</si>
  <si>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</si>
  <si>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</si>
  <si>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</si>
  <si>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</si>
  <si>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</si>
  <si>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</si>
  <si>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</si>
  <si>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</si>
  <si>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</si>
  <si>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</si>
  <si>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</si>
  <si>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</si>
  <si>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</si>
  <si>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</si>
  <si>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</si>
  <si>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</si>
  <si>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</si>
  <si>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</si>
  <si>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</si>
  <si>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</si>
  <si>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</si>
  <si>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</si>
  <si>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</si>
  <si>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</si>
  <si>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</si>
  <si>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</si>
  <si>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</si>
  <si>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</si>
  <si>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</si>
  <si>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</si>
  <si>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</si>
  <si>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</si>
  <si>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</si>
  <si>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</si>
  <si>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</si>
  <si>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</si>
  <si>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</si>
  <si>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</si>
  <si>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</si>
  <si>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</si>
  <si>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</si>
  <si>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</si>
  <si>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</si>
  <si>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</si>
  <si>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</si>
  <si>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</si>
  <si>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</si>
  <si>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</si>
  <si>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</si>
  <si>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</si>
  <si>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</si>
  <si>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</si>
  <si>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</si>
  <si>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</si>
  <si>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</si>
  <si>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</si>
  <si>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</si>
  <si>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</si>
  <si>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</si>
  <si>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</si>
  <si>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</si>
  <si>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</si>
  <si>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</si>
  <si>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</si>
  <si>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</si>
  <si>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</si>
  <si>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</si>
  <si>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</si>
  <si>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</si>
  <si>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</si>
  <si>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</si>
  <si>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</si>
  <si>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</si>
  <si>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</si>
  <si>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</si>
  <si>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</si>
  <si>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</si>
  <si>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</si>
  <si>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</si>
  <si>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</si>
  <si>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</si>
  <si>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</si>
  <si>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</si>
  <si>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</si>
  <si>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</si>
  <si>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</si>
  <si>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</si>
  <si>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</si>
  <si>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</si>
  <si>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</si>
  <si>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</si>
  <si>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</si>
  <si>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</si>
  <si>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</si>
  <si>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</si>
  <si>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</si>
  <si>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</si>
  <si>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</si>
  <si>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</si>
  <si>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</si>
  <si>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</si>
  <si>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</si>
  <si>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</si>
  <si>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</si>
  <si>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</si>
  <si>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</si>
  <si>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</si>
  <si>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</si>
  <si>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</si>
  <si>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</si>
  <si>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</si>
  <si>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</si>
  <si>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</si>
  <si>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</si>
  <si>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</si>
  <si>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</si>
  <si>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</si>
  <si>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</si>
  <si>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</si>
  <si>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</si>
  <si>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</si>
  <si>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</si>
  <si>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</si>
  <si>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</si>
  <si>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</si>
  <si>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</si>
  <si>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</si>
  <si>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</si>
  <si>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</si>
  <si>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</si>
  <si>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</si>
  <si>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</si>
  <si>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</si>
  <si>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</si>
  <si>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</si>
  <si>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</si>
  <si>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</si>
  <si>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</si>
  <si>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</si>
  <si>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</si>
  <si>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</si>
  <si>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</si>
  <si>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</si>
  <si>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</si>
  <si>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</si>
  <si>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</si>
  <si>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</si>
  <si>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</si>
  <si>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</si>
  <si>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</si>
  <si>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</si>
  <si>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</si>
  <si>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</si>
  <si>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</si>
  <si>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</si>
  <si>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</si>
  <si>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</si>
  <si>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</si>
  <si>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</si>
  <si>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</si>
  <si>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</si>
  <si>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</si>
  <si>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</si>
  <si>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</si>
  <si>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</si>
  <si>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</si>
  <si>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</si>
  <si>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</si>
  <si>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</si>
  <si>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</si>
  <si>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</si>
  <si>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</si>
  <si>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</si>
  <si>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</si>
  <si>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</si>
  <si>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</si>
  <si>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</si>
  <si>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</si>
  <si>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</si>
  <si>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</si>
  <si>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</si>
  <si>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</si>
  <si>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</si>
  <si>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</si>
  <si>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</si>
  <si>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</si>
  <si>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</si>
  <si>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</si>
  <si>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</si>
  <si>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</si>
  <si>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</si>
  <si>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</si>
  <si>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</si>
  <si>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</si>
  <si>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</si>
  <si>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</si>
  <si>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</si>
  <si>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</si>
  <si>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</si>
  <si>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</si>
  <si>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</si>
  <si>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</si>
  <si>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</si>
  <si>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</si>
  <si>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</si>
  <si>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</si>
  <si>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</si>
  <si>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</si>
  <si>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</si>
  <si>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</si>
  <si>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</si>
  <si>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</si>
  <si>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</si>
  <si>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</si>
  <si>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</si>
  <si>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</si>
  <si>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</si>
  <si>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</si>
  <si>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</si>
  <si>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</si>
  <si>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</si>
  <si>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</si>
  <si>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</si>
  <si>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</si>
  <si>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</si>
  <si>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</si>
  <si>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</si>
  <si>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</si>
  <si>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</si>
  <si>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</si>
  <si>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</si>
  <si>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</si>
  <si>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</si>
  <si>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</si>
  <si>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</si>
  <si>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</si>
  <si>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</si>
  <si>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</si>
  <si>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</si>
  <si>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</si>
  <si>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</si>
  <si>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</si>
  <si>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</si>
  <si>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</si>
  <si>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</si>
  <si>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</si>
  <si>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</si>
  <si>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</si>
  <si>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</si>
  <si>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</si>
  <si>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</si>
  <si>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</si>
  <si>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</si>
  <si>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</si>
  <si>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</si>
  <si>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</si>
  <si>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</si>
  <si>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</si>
  <si>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</si>
  <si>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</si>
  <si>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</si>
  <si>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</si>
  <si>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</si>
  <si>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</si>
  <si>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</si>
  <si>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</si>
  <si>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</si>
  <si>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</si>
  <si>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</si>
  <si>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</si>
  <si>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</si>
  <si>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</si>
  <si>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</si>
  <si>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</si>
  <si>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</si>
  <si>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</si>
  <si>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</si>
  <si>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</si>
  <si>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</si>
  <si>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</si>
  <si>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</si>
  <si>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</si>
  <si>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</si>
  <si>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</si>
  <si>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</si>
  <si>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</si>
  <si>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</si>
  <si>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</si>
  <si>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</si>
  <si>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</si>
  <si>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</si>
  <si>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</si>
  <si>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</si>
  <si>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</si>
  <si>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</si>
  <si>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</si>
  <si>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</si>
  <si>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</si>
  <si>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</si>
  <si>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</si>
  <si>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</si>
  <si>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</si>
  <si>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</si>
  <si>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</si>
  <si>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</si>
  <si>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</si>
  <si>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</si>
  <si>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</si>
  <si>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</si>
  <si>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</si>
  <si>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</si>
  <si>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</si>
  <si>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</si>
  <si>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</si>
  <si>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</si>
  <si>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</si>
  <si>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</si>
  <si>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</si>
  <si>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</si>
  <si>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</si>
  <si>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</si>
  <si>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</si>
  <si>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</si>
  <si>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</si>
  <si>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</si>
  <si>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</si>
  <si>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</si>
  <si>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</si>
  <si>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</si>
  <si>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</si>
  <si>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</si>
  <si>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</si>
  <si>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</si>
  <si>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</si>
  <si>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</si>
  <si>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</si>
  <si>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</si>
  <si>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</si>
  <si>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</si>
  <si>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</si>
  <si>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</si>
  <si>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</si>
  <si>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</si>
  <si>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</si>
  <si>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</si>
  <si>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</si>
  <si>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</si>
  <si>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</si>
  <si>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</si>
  <si>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</si>
  <si>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</si>
  <si>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</si>
  <si>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</si>
  <si>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</si>
  <si>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</si>
  <si>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</si>
  <si>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</si>
  <si>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</si>
  <si>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</si>
  <si>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</si>
  <si>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</si>
  <si>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</si>
  <si>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</si>
  <si>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</si>
  <si>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</si>
  <si>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</si>
  <si>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</si>
  <si>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</si>
  <si>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</si>
  <si>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</si>
  <si>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</si>
  <si>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</si>
  <si>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</si>
  <si>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</si>
  <si>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</si>
  <si>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</si>
  <si>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</si>
  <si>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</si>
  <si>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</si>
  <si>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</si>
  <si>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</si>
  <si>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</si>
  <si>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</si>
  <si>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</si>
  <si>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</si>
  <si>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</si>
  <si>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</si>
  <si>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</si>
  <si>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</si>
  <si>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</si>
  <si>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</si>
  <si>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</si>
  <si>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</si>
  <si>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</si>
  <si>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</si>
  <si>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</si>
  <si>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</si>
  <si>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</si>
  <si>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</si>
  <si>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</si>
  <si>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</si>
  <si>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</si>
  <si>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</si>
  <si>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</si>
  <si>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</si>
  <si>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</si>
  <si>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</si>
  <si>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</si>
  <si>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</si>
  <si>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</si>
  <si>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</si>
  <si>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</si>
  <si>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</si>
  <si>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</si>
  <si>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</si>
  <si>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</si>
  <si>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</si>
  <si>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</si>
  <si>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</si>
  <si>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</si>
  <si>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</si>
  <si>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</si>
  <si>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</si>
  <si>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</si>
  <si>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</si>
  <si>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</si>
  <si>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</si>
  <si>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</si>
  <si>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</si>
  <si>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</si>
  <si>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</si>
  <si>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</si>
  <si>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</si>
  <si>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</si>
  <si>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</si>
  <si>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</si>
  <si>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</si>
  <si>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</si>
  <si>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</si>
  <si>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</si>
  <si>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</si>
  <si>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</si>
  <si>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</si>
  <si>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</si>
  <si>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</si>
  <si>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</si>
  <si>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</si>
  <si>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</si>
  <si>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</si>
  <si>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</si>
  <si>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</si>
  <si>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</si>
  <si>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</si>
  <si>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</si>
  <si>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</si>
  <si>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</si>
  <si>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</si>
  <si>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</si>
  <si>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</si>
  <si>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</si>
  <si>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</si>
  <si>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</si>
  <si>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</si>
  <si>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</si>
  <si>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</si>
  <si>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</si>
  <si>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</si>
  <si>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</si>
  <si>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</si>
  <si>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</si>
  <si>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</si>
  <si>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</si>
  <si>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</si>
  <si>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</si>
  <si>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</si>
  <si>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</si>
  <si>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</si>
  <si>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</si>
  <si>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</si>
  <si>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</si>
  <si>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</si>
  <si>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</si>
  <si>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</si>
  <si>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</si>
  <si>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</si>
  <si>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</si>
  <si>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</si>
  <si>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</si>
  <si>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</si>
  <si>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</si>
  <si>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</si>
  <si>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</si>
  <si>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</si>
  <si>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</si>
  <si>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</si>
  <si>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</si>
  <si>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</si>
  <si>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</si>
  <si>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</si>
  <si>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</si>
  <si>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</si>
  <si>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</si>
  <si>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</si>
  <si>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</si>
  <si>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</si>
  <si>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</si>
  <si>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</si>
  <si>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</si>
  <si>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</si>
  <si>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</si>
  <si>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</si>
  <si>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</si>
  <si>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</si>
  <si>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</si>
  <si>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</si>
  <si>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</si>
  <si>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</si>
  <si>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</si>
  <si>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</si>
  <si>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</si>
  <si>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</si>
  <si>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</si>
  <si>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</si>
  <si>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</si>
  <si>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</si>
  <si>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</si>
  <si>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</si>
  <si>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</si>
  <si>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</si>
  <si>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</si>
  <si>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</si>
  <si>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</si>
  <si>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</si>
  <si>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</si>
  <si>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</si>
  <si>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</si>
  <si>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</si>
  <si>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</si>
  <si>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</si>
  <si>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</si>
  <si>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</si>
  <si>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</si>
  <si>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</si>
  <si>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</si>
  <si>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</si>
  <si>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</si>
  <si>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</si>
  <si>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</si>
  <si>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</si>
  <si>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</si>
  <si>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</si>
  <si>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</si>
  <si>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</si>
  <si>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</si>
  <si>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</si>
  <si>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</si>
  <si>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</si>
  <si>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</si>
  <si>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</si>
  <si>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</si>
  <si>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</si>
  <si>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</si>
  <si>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</si>
  <si>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</si>
  <si>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</si>
  <si>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</si>
  <si>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</si>
  <si>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</si>
  <si>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</si>
  <si>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</si>
  <si>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</si>
  <si>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</si>
  <si>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</si>
  <si>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</si>
  <si>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</si>
  <si>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</si>
  <si>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</si>
  <si>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</si>
  <si>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</si>
  <si>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</si>
  <si>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</si>
  <si>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</si>
  <si>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</si>
  <si>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</si>
  <si>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</si>
  <si>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</si>
  <si>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</si>
  <si>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</si>
  <si>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</si>
  <si>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</si>
  <si>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</si>
  <si>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</si>
  <si>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</si>
  <si>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</si>
  <si>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</si>
  <si>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</si>
  <si>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</si>
  <si>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</si>
  <si>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</si>
  <si>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</si>
  <si>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</si>
  <si>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</si>
  <si>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</si>
  <si>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</si>
  <si>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</si>
  <si>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</si>
  <si>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</si>
  <si>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</si>
  <si>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</si>
  <si>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</si>
  <si>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</si>
  <si>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</si>
  <si>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</si>
  <si>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</si>
  <si>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</si>
  <si>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</si>
  <si>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</si>
  <si>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</si>
  <si>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</si>
  <si>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</si>
  <si>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</si>
  <si>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</si>
  <si>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</si>
  <si>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</si>
  <si>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</si>
  <si>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</si>
  <si>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</si>
  <si>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</si>
  <si>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</si>
  <si>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</si>
  <si>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</si>
  <si>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</si>
  <si>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</si>
  <si>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</si>
  <si>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</si>
  <si>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</si>
  <si>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</si>
  <si>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</si>
  <si>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</si>
  <si>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</si>
  <si>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</si>
  <si>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</si>
  <si>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</si>
  <si>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</si>
  <si>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</si>
  <si>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</si>
  <si>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</si>
  <si>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</si>
  <si>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</si>
  <si>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</si>
  <si>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</si>
  <si>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</si>
  <si>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</si>
  <si>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</si>
  <si>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</si>
  <si>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</si>
  <si>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</si>
  <si>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</si>
  <si>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</si>
  <si>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</si>
  <si>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</si>
  <si>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</si>
  <si>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</si>
  <si>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</si>
  <si>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</si>
  <si>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</si>
  <si>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</si>
  <si>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</si>
  <si>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</si>
  <si>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</si>
  <si>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</si>
  <si>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</si>
  <si>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</si>
  <si>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</si>
  <si>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</si>
  <si>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</si>
  <si>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</si>
  <si>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</si>
  <si>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</si>
  <si>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</si>
  <si>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</si>
  <si>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</si>
  <si>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</si>
  <si>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</si>
  <si>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</si>
  <si>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</si>
  <si>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</si>
  <si>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</si>
  <si>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</si>
  <si>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</si>
  <si>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</si>
  <si>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</si>
  <si>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</si>
  <si>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</si>
  <si>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</si>
  <si>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</si>
  <si>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</si>
  <si>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</si>
  <si>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</si>
  <si>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</si>
  <si>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</si>
  <si>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</si>
  <si>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</si>
  <si>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</si>
  <si>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</si>
  <si>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</si>
  <si>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</si>
  <si>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</si>
  <si>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</si>
  <si>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</si>
  <si>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</si>
  <si>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</si>
  <si>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</si>
  <si>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</si>
  <si>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</si>
  <si>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</si>
  <si>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</si>
  <si>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</si>
  <si>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</si>
  <si>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</si>
  <si>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</si>
  <si>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</si>
  <si>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</si>
  <si>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</si>
  <si>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</si>
  <si>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</si>
  <si>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</si>
  <si>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</si>
  <si>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</si>
  <si>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</si>
  <si>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</si>
  <si>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</si>
  <si>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</si>
  <si>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</si>
  <si>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</si>
  <si>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</si>
  <si>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</si>
  <si>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</si>
  <si>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</si>
  <si>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</si>
  <si>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</si>
  <si>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</si>
  <si>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</si>
  <si>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</si>
  <si>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</si>
  <si>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</si>
  <si>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</si>
  <si>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</si>
  <si>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</si>
  <si>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</si>
  <si>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</si>
  <si>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</si>
  <si>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</si>
  <si>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</si>
  <si>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</si>
  <si>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</si>
  <si>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</si>
  <si>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</si>
  <si>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</si>
  <si>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</si>
  <si>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</si>
  <si>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</si>
  <si>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</si>
  <si>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</si>
  <si>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</si>
  <si>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</si>
  <si>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</si>
  <si>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</si>
  <si>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</si>
  <si>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</si>
  <si>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</si>
  <si>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</si>
  <si>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</si>
  <si>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</si>
  <si>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</si>
  <si>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</si>
  <si>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</si>
  <si>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</si>
  <si>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</si>
  <si>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</si>
  <si>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</si>
  <si>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</si>
  <si>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</si>
  <si>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</si>
  <si>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</si>
  <si>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</si>
  <si>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</si>
  <si>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</si>
  <si>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</si>
  <si>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</si>
  <si>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</si>
  <si>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</si>
  <si>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</si>
  <si>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</si>
  <si>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</si>
  <si>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</si>
  <si>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</si>
  <si>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</si>
  <si>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</si>
  <si>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</si>
  <si>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</si>
  <si>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</si>
  <si>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</si>
  <si>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</si>
  <si>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</si>
  <si>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</si>
  <si>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</si>
  <si>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</si>
  <si>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</si>
  <si>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</si>
  <si>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</si>
  <si>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</si>
  <si>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</si>
  <si>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</si>
  <si>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</si>
  <si>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</si>
  <si>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</si>
  <si>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</si>
  <si>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</si>
  <si>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</si>
  <si>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</si>
  <si>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</si>
  <si>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</si>
  <si>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</si>
  <si>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</si>
  <si>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</si>
  <si>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</si>
  <si>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</si>
  <si>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</si>
  <si>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</si>
  <si>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</si>
  <si>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</si>
  <si>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</si>
  <si>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</si>
  <si>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</si>
  <si>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</si>
  <si>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</si>
  <si>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</si>
  <si>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</si>
  <si>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</si>
  <si>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</si>
  <si>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</si>
  <si>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</si>
  <si>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</si>
  <si>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</si>
  <si>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</si>
  <si>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</si>
  <si>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</si>
  <si>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</si>
  <si>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</si>
  <si>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</si>
  <si>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</si>
  <si>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</si>
  <si>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</si>
  <si>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</si>
  <si>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</si>
  <si>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</si>
  <si>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</si>
  <si>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</si>
  <si>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</si>
  <si>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</si>
  <si>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</si>
  <si>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</si>
  <si>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</si>
  <si>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</si>
  <si>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</si>
  <si>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</si>
  <si>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</si>
  <si>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</si>
  <si>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</si>
  <si>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</si>
  <si>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</si>
  <si>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</si>
  <si>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</si>
  <si>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</si>
  <si>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</si>
  <si>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</si>
  <si>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</si>
  <si>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</si>
  <si>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</si>
  <si>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</si>
  <si>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</si>
  <si>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</si>
  <si>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</si>
  <si>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</si>
  <si>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</si>
  <si>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</si>
  <si>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</si>
  <si>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</si>
  <si>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</si>
  <si>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</si>
  <si>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</si>
  <si>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</si>
  <si>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</si>
  <si>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</si>
  <si>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</si>
  <si>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</si>
  <si>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</si>
  <si>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</si>
  <si>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</si>
  <si>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</si>
  <si>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</si>
  <si>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</si>
  <si>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</si>
  <si>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</si>
  <si>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</si>
  <si>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</si>
  <si>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</si>
  <si>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</si>
  <si>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</si>
  <si>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</si>
  <si>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</si>
  <si>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</si>
  <si>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</si>
  <si>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</si>
  <si>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</si>
  <si>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</si>
  <si>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</si>
  <si>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</si>
  <si>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</si>
  <si>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</si>
  <si>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</si>
  <si>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</si>
  <si>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</si>
  <si>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</si>
  <si>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</si>
  <si>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</si>
  <si>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</si>
  <si>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</si>
  <si>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</si>
  <si>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</si>
  <si>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</si>
  <si>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</si>
  <si>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</si>
  <si>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</si>
  <si>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</si>
  <si>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</si>
  <si>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</si>
  <si>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</si>
  <si>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</si>
  <si>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</si>
  <si>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</si>
  <si>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</si>
  <si>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</si>
  <si>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</si>
  <si>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</si>
  <si>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</si>
  <si>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</si>
  <si>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</si>
  <si>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</si>
  <si>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</si>
  <si>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</si>
  <si>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</si>
  <si>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</si>
  <si>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</si>
  <si>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</si>
  <si>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</si>
  <si>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</si>
  <si>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</si>
  <si>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</si>
  <si>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</si>
  <si>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</si>
  <si>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</si>
  <si>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</si>
  <si>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</si>
  <si>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</si>
  <si>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</si>
  <si>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</si>
  <si>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</si>
  <si>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</si>
  <si>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</si>
  <si>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</si>
  <si>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</si>
  <si>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</si>
  <si>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</si>
  <si>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</si>
  <si>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</si>
  <si>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</si>
  <si>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</si>
  <si>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</si>
  <si>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</si>
  <si>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</si>
  <si>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</si>
  <si>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</si>
  <si>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</si>
  <si>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</si>
  <si>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</si>
  <si>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</si>
  <si>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</si>
  <si>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</si>
  <si>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</si>
  <si>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</si>
  <si>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</si>
  <si>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</si>
  <si>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</si>
  <si>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</si>
  <si>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</si>
  <si>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</si>
  <si>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</si>
  <si>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</si>
  <si>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</si>
  <si>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</si>
  <si>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</si>
  <si>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</si>
  <si>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</si>
  <si>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</si>
  <si>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</si>
  <si>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</si>
  <si>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</si>
  <si>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</si>
  <si>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</si>
  <si>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</si>
  <si>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</si>
  <si>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</si>
  <si>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</si>
  <si>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</si>
  <si>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</si>
  <si>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</si>
  <si>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</si>
  <si>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</si>
  <si>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</si>
  <si>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</si>
  <si>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</si>
  <si>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</si>
  <si>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</si>
  <si>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</si>
  <si>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</si>
  <si>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</si>
  <si>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</si>
  <si>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</si>
  <si>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</si>
  <si>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</si>
  <si>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</si>
  <si>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</si>
  <si>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</si>
  <si>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</si>
  <si>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</si>
  <si>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</si>
  <si>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</si>
  <si>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</si>
  <si>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</si>
  <si>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</si>
  <si>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</si>
  <si>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</si>
  <si>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</si>
  <si>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</si>
  <si>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</si>
  <si>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</si>
  <si>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</si>
  <si>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</si>
  <si>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</si>
  <si>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</si>
  <si>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</si>
  <si>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</si>
  <si>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</si>
  <si>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</si>
  <si>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</si>
  <si>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</si>
  <si>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</si>
  <si>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</si>
  <si>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</si>
  <si>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</si>
  <si>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</si>
  <si>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</si>
  <si>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</si>
  <si>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</si>
  <si>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</si>
  <si>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</si>
  <si>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</si>
  <si>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</si>
  <si>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</si>
  <si>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</si>
  <si>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</si>
  <si>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</si>
  <si>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</si>
  <si>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</si>
  <si>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</si>
  <si>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</si>
  <si>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</si>
  <si>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</si>
  <si>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</si>
  <si>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</si>
  <si>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</si>
  <si>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</si>
  <si>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</si>
  <si>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</si>
  <si>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</si>
  <si>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</si>
  <si>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</si>
  <si>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</si>
  <si>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</si>
  <si>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</si>
  <si>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</si>
  <si>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</si>
  <si>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</si>
  <si>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</si>
  <si>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</si>
  <si>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</si>
  <si>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</si>
  <si>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</si>
  <si>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</si>
  <si>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</si>
  <si>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</si>
  <si>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</si>
  <si>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</si>
  <si>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</si>
  <si>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</si>
  <si>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</si>
  <si>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</si>
  <si>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</si>
  <si>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</si>
  <si>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</si>
  <si>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</si>
  <si>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</si>
  <si>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</si>
  <si>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</si>
  <si>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</si>
  <si>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</si>
  <si>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</si>
  <si>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</si>
  <si>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</si>
  <si>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</si>
  <si>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</si>
  <si>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</si>
  <si>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</si>
  <si>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</si>
  <si>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</si>
  <si>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</si>
  <si>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</si>
  <si>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</si>
  <si>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</si>
  <si>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</si>
  <si>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</si>
  <si>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</si>
  <si>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</si>
  <si>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</si>
  <si>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</si>
  <si>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</si>
  <si>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</si>
  <si>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</si>
  <si>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</si>
  <si>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</si>
  <si>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</si>
  <si>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</si>
  <si>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</si>
  <si>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</si>
  <si>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</si>
  <si>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</si>
  <si>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</si>
  <si>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</si>
  <si>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</si>
  <si>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</si>
  <si>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</si>
  <si>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</si>
  <si>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</si>
  <si>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</si>
  <si>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</si>
  <si>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</si>
  <si>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</si>
  <si>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</si>
  <si>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</si>
  <si>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</si>
  <si>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</si>
  <si>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</si>
  <si>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</si>
  <si>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</si>
  <si>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</si>
  <si>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</si>
  <si>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</si>
  <si>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</si>
  <si>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</si>
  <si>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</si>
  <si>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</si>
  <si>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</si>
  <si>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</si>
  <si>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</si>
  <si>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</si>
  <si>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</si>
  <si>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</si>
  <si>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</si>
  <si>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</si>
  <si>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</si>
  <si>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</si>
  <si>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</si>
  <si>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</si>
  <si>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</si>
  <si>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</si>
  <si>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</si>
  <si>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</si>
  <si>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</si>
  <si>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</si>
  <si>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</si>
  <si>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</si>
  <si>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</si>
  <si>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</si>
  <si>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</si>
  <si>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</si>
  <si>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</si>
  <si>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</si>
  <si>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</si>
  <si>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</si>
  <si>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</si>
  <si>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</si>
  <si>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</si>
  <si>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</si>
  <si>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</si>
  <si>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</si>
  <si>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</si>
  <si>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</si>
  <si>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</si>
  <si>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</si>
  <si>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</si>
  <si>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</si>
  <si>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</si>
  <si>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</si>
  <si>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</si>
  <si>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</si>
  <si>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</si>
  <si>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</si>
  <si>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</si>
  <si>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</si>
  <si>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</si>
  <si>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</si>
  <si>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</si>
  <si>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</si>
  <si>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</si>
  <si>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</si>
  <si>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</si>
  <si>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</si>
  <si>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</si>
  <si>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</si>
  <si>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</si>
  <si>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</si>
  <si>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</si>
  <si>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</si>
  <si>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</si>
  <si>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</si>
  <si>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</si>
  <si>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</si>
  <si>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</si>
  <si>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</si>
  <si>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</si>
  <si>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</si>
  <si>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</si>
  <si>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</si>
  <si>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</si>
  <si>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</si>
  <si>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</si>
  <si>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</si>
  <si>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</si>
  <si>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</si>
  <si>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</si>
  <si>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</si>
  <si>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</si>
  <si>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</si>
  <si>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</si>
  <si>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</si>
  <si>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</si>
  <si>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</si>
  <si>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</si>
  <si>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</si>
  <si>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</si>
  <si>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</si>
  <si>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</si>
  <si>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</si>
  <si>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</si>
  <si>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</si>
  <si>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</si>
  <si>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</si>
  <si>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</si>
  <si>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</si>
  <si>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</si>
  <si>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</si>
  <si>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</si>
  <si>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</si>
  <si>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</si>
  <si>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</si>
  <si>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</si>
  <si>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</si>
  <si>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</si>
  <si>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</si>
  <si>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</si>
  <si>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</si>
  <si>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</si>
  <si>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</si>
  <si>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</si>
  <si>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</si>
  <si>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</si>
  <si>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</si>
  <si>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</si>
  <si>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</si>
  <si>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</si>
  <si>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</si>
  <si>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</si>
  <si>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</si>
  <si>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</si>
  <si>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</si>
  <si>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</si>
  <si>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</si>
  <si>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</si>
  <si>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</si>
  <si>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</si>
  <si>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</si>
  <si>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</si>
  <si>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</si>
  <si>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</si>
  <si>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</si>
  <si>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</si>
  <si>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</si>
  <si>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</si>
  <si>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</si>
  <si>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</si>
  <si>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</si>
  <si>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</si>
  <si>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</si>
  <si>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</si>
  <si>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</si>
  <si>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</si>
  <si>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</si>
  <si>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</si>
  <si>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</si>
  <si>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</si>
  <si>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</si>
  <si>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</si>
  <si>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</si>
  <si>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</si>
  <si>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</si>
  <si>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</si>
  <si>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</si>
  <si>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</si>
  <si>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</si>
  <si>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</si>
  <si>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</si>
  <si>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</si>
  <si>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</si>
  <si>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</si>
  <si>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</si>
  <si>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</si>
  <si>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</si>
  <si>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</si>
  <si>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</si>
  <si>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</si>
  <si>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</si>
  <si>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</si>
  <si>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</si>
  <si>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</si>
  <si>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</si>
  <si>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</si>
  <si>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</si>
  <si>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</si>
  <si>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</si>
  <si>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</si>
  <si>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</si>
  <si>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</si>
  <si>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</si>
  <si>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</si>
  <si>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</si>
  <si>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</si>
  <si>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</si>
  <si>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</si>
  <si>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</si>
  <si>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</si>
  <si>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</si>
  <si>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</si>
  <si>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</si>
  <si>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</si>
  <si>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</si>
  <si>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</si>
  <si>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</si>
  <si>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</si>
  <si>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</si>
  <si>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</si>
  <si>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</si>
  <si>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</si>
  <si>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</si>
  <si>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</si>
  <si>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</si>
  <si>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</si>
  <si>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</si>
  <si>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</si>
  <si>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</si>
  <si>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</si>
  <si>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</si>
  <si>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</si>
  <si>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</si>
  <si>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</si>
  <si>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</si>
  <si>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</si>
  <si>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</si>
  <si>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</si>
  <si>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</si>
  <si>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</si>
  <si>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</si>
  <si>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</si>
  <si>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</si>
  <si>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</si>
  <si>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</si>
  <si>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</si>
  <si>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</si>
  <si>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</si>
  <si>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</si>
  <si>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</si>
  <si>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</si>
  <si>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</si>
  <si>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</si>
  <si>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</si>
  <si>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</si>
  <si>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</si>
  <si>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</si>
  <si>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</si>
  <si>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</si>
  <si>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</si>
  <si>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</si>
  <si>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</si>
  <si>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</si>
  <si>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</si>
  <si>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</si>
  <si>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</si>
  <si>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</si>
  <si>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</si>
  <si>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</si>
  <si>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</si>
  <si>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</si>
  <si>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</si>
  <si>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</si>
  <si>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</si>
  <si>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</si>
  <si>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</si>
  <si>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</si>
  <si>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</si>
  <si>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</si>
  <si>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</si>
  <si>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</si>
  <si>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</si>
  <si>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</si>
  <si>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</si>
  <si>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</si>
  <si>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</si>
  <si>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</si>
  <si>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</si>
  <si>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</si>
  <si>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</si>
  <si>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</si>
  <si>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</si>
  <si>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</si>
  <si>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</si>
  <si>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</si>
  <si>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</si>
  <si>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</si>
  <si>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</si>
  <si>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</si>
  <si>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</si>
  <si>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</si>
  <si>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</si>
  <si>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</si>
  <si>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</si>
  <si>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</si>
  <si>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</si>
  <si>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</si>
  <si>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</si>
  <si>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</si>
  <si>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</si>
  <si>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</si>
  <si>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</si>
  <si>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</si>
  <si>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</si>
  <si>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</si>
  <si>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</si>
  <si>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</si>
  <si>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</si>
  <si>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</si>
  <si>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</si>
  <si>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</si>
  <si>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</si>
  <si>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</si>
  <si>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</si>
  <si>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</si>
  <si>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</si>
  <si>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</si>
  <si>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</si>
  <si>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</si>
  <si>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</si>
  <si>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</si>
  <si>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</si>
  <si>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</si>
  <si>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</si>
  <si>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</si>
  <si>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</si>
  <si>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</si>
  <si>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</si>
  <si>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</si>
  <si>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</si>
  <si>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</si>
  <si>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</si>
  <si>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</si>
  <si>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</si>
  <si>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</si>
  <si>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</si>
  <si>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</si>
  <si>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</si>
  <si>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</si>
  <si>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</si>
  <si>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</si>
  <si>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</si>
  <si>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</si>
  <si>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</si>
  <si>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</si>
  <si>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</si>
  <si>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</si>
  <si>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</si>
  <si>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</si>
  <si>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</si>
  <si>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</si>
  <si>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</si>
  <si>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</si>
  <si>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</si>
  <si>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</si>
  <si>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</si>
  <si>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</si>
  <si>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</si>
  <si>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</si>
  <si>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</si>
  <si>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</si>
  <si>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</si>
  <si>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</si>
  <si>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</si>
  <si>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</si>
  <si>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</si>
  <si>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</si>
  <si>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</si>
  <si>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</si>
  <si>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</si>
  <si>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</si>
  <si>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</si>
  <si>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</si>
  <si>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</si>
  <si>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</si>
  <si>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</si>
  <si>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</si>
  <si>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</si>
  <si>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</si>
  <si>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</si>
  <si>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</si>
  <si>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</si>
  <si>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</si>
  <si>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</si>
  <si>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</si>
  <si>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</si>
  <si>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</si>
  <si>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</si>
  <si>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</si>
  <si>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</si>
  <si>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</si>
  <si>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</si>
  <si>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</si>
  <si>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</si>
  <si>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</si>
  <si>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</si>
  <si>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</si>
  <si>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</si>
  <si>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</si>
  <si>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</si>
  <si>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</si>
  <si>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</si>
  <si>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</si>
  <si>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</si>
  <si>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</si>
  <si>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</si>
  <si>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</si>
  <si>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</si>
  <si>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</si>
  <si>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</si>
  <si>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</si>
  <si>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</si>
  <si>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</si>
  <si>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</si>
  <si>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</si>
  <si>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</si>
  <si>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</si>
  <si>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</si>
  <si>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</si>
  <si>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</si>
  <si>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</si>
  <si>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</si>
  <si>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</si>
  <si>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</si>
  <si>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</si>
  <si>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</si>
  <si>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</si>
  <si>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</si>
  <si>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</si>
  <si>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</si>
  <si>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</si>
  <si>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</si>
  <si>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</si>
  <si>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</si>
  <si>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</si>
  <si>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</si>
  <si>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</si>
  <si>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</si>
  <si>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</si>
  <si>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</si>
  <si>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</si>
  <si>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</si>
  <si>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</si>
  <si>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</si>
  <si>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</si>
  <si>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</si>
  <si>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</si>
  <si>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</si>
  <si>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</si>
  <si>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</si>
  <si>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</si>
  <si>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</si>
  <si>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</si>
  <si>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</si>
  <si>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</si>
  <si>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</si>
  <si>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</si>
  <si>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</si>
  <si>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</si>
  <si>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</si>
  <si>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</si>
  <si>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</si>
  <si>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</si>
  <si>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</si>
  <si>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</si>
  <si>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</si>
  <si>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</si>
  <si>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</si>
  <si>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</si>
  <si>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</si>
  <si>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</si>
  <si>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</si>
  <si>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</si>
  <si>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</si>
  <si>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</si>
  <si>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</si>
  <si>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</si>
  <si>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</si>
  <si>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</si>
  <si>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</si>
  <si>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</si>
  <si>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</si>
  <si>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</si>
  <si>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</si>
  <si>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</si>
  <si>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</si>
  <si>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</si>
  <si>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</si>
  <si>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</si>
  <si>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</si>
  <si>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</si>
  <si>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</si>
  <si>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</si>
  <si>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</si>
  <si>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</si>
  <si>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</si>
  <si>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</si>
  <si>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</si>
  <si>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</si>
  <si>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</si>
  <si>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</si>
  <si>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</si>
  <si>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</si>
  <si>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</si>
  <si>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</si>
  <si>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</si>
  <si>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</si>
  <si>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</si>
  <si>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</si>
  <si>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</si>
  <si>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</si>
  <si>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</si>
  <si>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</si>
  <si>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</si>
  <si>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</si>
  <si>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</si>
  <si>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</si>
  <si>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</si>
  <si>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</si>
  <si>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</si>
  <si>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</si>
  <si>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</si>
  <si>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</si>
  <si>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</si>
  <si>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</si>
  <si>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</si>
  <si>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</si>
  <si>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</si>
  <si>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</si>
  <si>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</si>
  <si>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</si>
  <si>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</si>
  <si>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</si>
  <si>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</si>
  <si>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</si>
  <si>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</si>
  <si>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</si>
  <si>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</si>
  <si>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</si>
  <si>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</si>
  <si>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</si>
  <si>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</si>
  <si>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</si>
  <si>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</si>
  <si>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</si>
  <si>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</si>
  <si>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</si>
  <si>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</si>
  <si>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</si>
  <si>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</si>
  <si>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</si>
  <si>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</si>
  <si>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</si>
  <si>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</si>
  <si>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</si>
  <si>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</si>
  <si>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</si>
  <si>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</si>
  <si>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</si>
  <si>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</si>
  <si>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</si>
  <si>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</si>
  <si>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</si>
  <si>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</si>
  <si>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</si>
  <si>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</si>
  <si>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</si>
  <si>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</si>
  <si>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</si>
  <si>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</si>
  <si>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</si>
  <si>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</si>
  <si>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</si>
  <si>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</si>
  <si>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</si>
  <si>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</si>
  <si>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</si>
  <si>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</si>
  <si>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</si>
  <si>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</si>
  <si>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</si>
  <si>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</si>
  <si>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</si>
  <si>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</si>
  <si>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</si>
  <si>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</si>
  <si>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</si>
  <si>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</si>
  <si>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</si>
  <si>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</si>
  <si>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</si>
  <si>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</si>
  <si>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</si>
  <si>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</si>
  <si>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</si>
  <si>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</si>
  <si>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</si>
  <si>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</si>
  <si>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</si>
  <si>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</si>
  <si>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</si>
  <si>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</si>
  <si>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</si>
  <si>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</si>
  <si>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</si>
  <si>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</si>
  <si>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</si>
  <si>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</si>
  <si>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</si>
  <si>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</si>
  <si>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</si>
  <si>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</si>
  <si>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</si>
  <si>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</si>
  <si>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</si>
  <si>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</si>
  <si>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</si>
  <si>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</si>
  <si>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</si>
  <si>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</si>
  <si>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</si>
  <si>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</si>
  <si>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</si>
  <si>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</si>
  <si>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</si>
  <si>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</si>
  <si>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</si>
  <si>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</si>
  <si>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</si>
  <si>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</si>
  <si>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</si>
  <si>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</si>
  <si>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</si>
  <si>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</si>
  <si>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</si>
  <si>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</si>
  <si>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</si>
  <si>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</si>
  <si>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</si>
  <si>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</si>
  <si>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</si>
  <si>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</si>
  <si>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</si>
  <si>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</si>
  <si>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</si>
  <si>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</si>
  <si>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</si>
  <si>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</si>
  <si>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</si>
  <si>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</si>
  <si>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</si>
  <si>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</si>
  <si>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</si>
  <si>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</si>
  <si>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</si>
  <si>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</si>
  <si>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</si>
  <si>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</si>
  <si>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</si>
  <si>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</si>
  <si>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</si>
  <si>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</si>
  <si>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</si>
  <si>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</si>
  <si>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</si>
  <si>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</si>
  <si>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</si>
  <si>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</si>
  <si>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</si>
  <si>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</si>
  <si>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</si>
  <si>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</si>
  <si>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</si>
  <si>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</si>
  <si>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</si>
  <si>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</si>
  <si>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</si>
  <si>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</si>
  <si>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</si>
  <si>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</si>
  <si>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</si>
  <si>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</si>
  <si>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</si>
  <si>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</si>
  <si>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</si>
  <si>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</si>
  <si>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</si>
  <si>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</si>
  <si>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</si>
  <si>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</si>
  <si>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</si>
  <si>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</si>
  <si>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</si>
  <si>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</si>
  <si>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</si>
  <si>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</si>
  <si>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</si>
  <si>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</si>
  <si>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</si>
  <si>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</si>
  <si>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</si>
  <si>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</si>
  <si>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</si>
  <si>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</si>
  <si>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</si>
  <si>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</si>
  <si>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</si>
  <si>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</si>
  <si>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</si>
  <si>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</si>
  <si>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</si>
  <si>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</si>
  <si>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</si>
  <si>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</si>
  <si>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</si>
  <si>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</si>
  <si>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</si>
  <si>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</si>
  <si>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</si>
  <si>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</si>
  <si>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</si>
  <si>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</si>
  <si>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</si>
  <si>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</si>
  <si>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</si>
  <si>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</si>
  <si>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</si>
  <si>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</si>
  <si>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</si>
  <si>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</si>
  <si>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</si>
  <si>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</si>
  <si>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</si>
  <si>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</si>
  <si>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</si>
  <si>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</si>
  <si>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</si>
  <si>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</si>
  <si>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</si>
  <si>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</si>
  <si>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</si>
  <si>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</si>
  <si>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</si>
  <si>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</si>
  <si>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</si>
  <si>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</si>
  <si>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</si>
  <si>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</si>
  <si>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</si>
  <si>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</si>
  <si>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</si>
  <si>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</si>
  <si>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</si>
  <si>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</si>
  <si>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</si>
  <si>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</si>
  <si>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</si>
  <si>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</si>
  <si>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</si>
  <si>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</si>
  <si>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</si>
  <si>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</si>
  <si>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</si>
  <si>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</si>
  <si>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</si>
  <si>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</si>
  <si>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</si>
  <si>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</si>
  <si>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</si>
  <si>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</si>
  <si>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</si>
  <si>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</si>
  <si>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</si>
  <si>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</si>
  <si>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</si>
  <si>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</si>
  <si>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</si>
  <si>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</si>
  <si>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</si>
  <si>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</si>
  <si>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</si>
  <si>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</si>
  <si>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</si>
  <si>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</si>
  <si>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</si>
  <si>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</si>
  <si>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</si>
  <si>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</si>
  <si>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</si>
  <si>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</si>
  <si>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</si>
  <si>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</si>
  <si>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</si>
  <si>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</si>
  <si>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</si>
  <si>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</si>
  <si>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</si>
  <si>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</si>
  <si>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</si>
  <si>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</si>
  <si>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</si>
  <si>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</si>
  <si>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</si>
  <si>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</si>
  <si>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</si>
  <si>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</si>
  <si>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</si>
  <si>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</si>
  <si>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</si>
  <si>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</si>
  <si>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</si>
  <si>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</si>
  <si>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</si>
  <si>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</si>
  <si>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</si>
  <si>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</si>
  <si>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</si>
  <si>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</si>
  <si>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</si>
  <si>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</si>
  <si>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</si>
  <si>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</si>
  <si>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</si>
  <si>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</si>
  <si>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</si>
  <si>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</si>
  <si>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</si>
  <si>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</si>
  <si>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</si>
  <si>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</si>
  <si>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</si>
  <si>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</si>
  <si>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</si>
  <si>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</si>
  <si>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</si>
  <si>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</si>
  <si>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</si>
  <si>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</si>
  <si>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</si>
  <si>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</si>
  <si>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</si>
  <si>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</si>
  <si>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</si>
  <si>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</si>
  <si>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</si>
  <si>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</si>
  <si>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</si>
  <si>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</si>
  <si>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</si>
  <si>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</si>
  <si>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</si>
  <si>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</si>
  <si>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</si>
  <si>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</si>
  <si>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</si>
  <si>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</si>
  <si>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</si>
  <si>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</si>
  <si>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</si>
  <si>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</si>
  <si>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</si>
  <si>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</si>
  <si>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</si>
  <si>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</si>
  <si>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</si>
  <si>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</si>
  <si>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</si>
  <si>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</si>
  <si>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</si>
  <si>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</si>
  <si>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</si>
  <si>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</si>
  <si>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</si>
  <si>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</si>
  <si>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</si>
  <si>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</si>
  <si>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</si>
  <si>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</si>
  <si>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</si>
  <si>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</si>
  <si>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</si>
  <si>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</si>
  <si>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</si>
  <si>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</si>
  <si>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</si>
  <si>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</si>
  <si>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</si>
  <si>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</si>
  <si>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</si>
  <si>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</si>
  <si>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</si>
  <si>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</si>
  <si>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</si>
  <si>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</si>
  <si>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</si>
  <si>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</si>
  <si>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</si>
  <si>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</si>
  <si>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</si>
  <si>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</si>
  <si>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</si>
  <si>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</si>
  <si>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</si>
  <si>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</si>
  <si>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</si>
  <si>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</si>
  <si>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</si>
  <si>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</si>
  <si>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</si>
  <si>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</si>
  <si>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</si>
  <si>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</si>
  <si>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</si>
  <si>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</si>
  <si>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</si>
  <si>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</si>
  <si>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</si>
  <si>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</si>
  <si>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</si>
  <si>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</si>
  <si>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</si>
  <si>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</si>
  <si>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</si>
  <si>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</si>
  <si>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</si>
  <si>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</si>
  <si>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</si>
  <si>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</si>
  <si>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</si>
  <si>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</si>
  <si>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</si>
  <si>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</si>
  <si>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</si>
  <si>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</si>
  <si>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</si>
  <si>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</si>
  <si>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</si>
  <si>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</si>
  <si>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</si>
  <si>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</si>
  <si>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</si>
  <si>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</si>
  <si>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</si>
  <si>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</si>
  <si>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</si>
  <si>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</si>
  <si>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</si>
  <si>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</si>
  <si>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</si>
  <si>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</si>
  <si>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</si>
  <si>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</si>
  <si>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</si>
  <si>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</si>
  <si>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</si>
  <si>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</si>
  <si>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</si>
  <si>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</si>
  <si>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</si>
  <si>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</si>
  <si>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</si>
  <si>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</si>
  <si>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</si>
  <si>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</si>
  <si>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</si>
  <si>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</si>
  <si>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</si>
  <si>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</si>
  <si>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</si>
  <si>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</si>
  <si>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</si>
  <si>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</si>
  <si>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</si>
  <si>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</si>
  <si>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</si>
  <si>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</si>
  <si>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</si>
  <si>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</si>
  <si>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</si>
  <si>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</si>
  <si>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</si>
  <si>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</si>
  <si>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</si>
  <si>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</si>
  <si>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</si>
  <si>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</si>
  <si>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</si>
  <si>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</si>
  <si>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</si>
  <si>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</si>
  <si>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</si>
  <si>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</si>
  <si>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</si>
  <si>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</si>
  <si>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</si>
  <si>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</si>
  <si>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</si>
  <si>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</si>
  <si>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</si>
  <si>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</si>
  <si>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</si>
  <si>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</si>
  <si>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</si>
  <si>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</si>
  <si>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</si>
  <si>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</si>
  <si>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</si>
  <si>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</si>
  <si>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</si>
  <si>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</si>
  <si>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</si>
  <si>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</si>
  <si>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</si>
  <si>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</si>
  <si>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</si>
  <si>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</si>
  <si>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</si>
  <si>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</si>
  <si>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</si>
  <si>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</si>
  <si>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</si>
  <si>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</si>
  <si>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</si>
  <si>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</si>
  <si>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</si>
  <si>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</si>
  <si>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</si>
  <si>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</si>
  <si>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</si>
  <si>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</si>
  <si>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</si>
  <si>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</si>
  <si>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</si>
  <si>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</si>
  <si>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</si>
  <si>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</si>
  <si>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</si>
  <si>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</si>
  <si>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</si>
  <si>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</si>
  <si>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</si>
  <si>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</si>
  <si>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</si>
  <si>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</si>
  <si>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</si>
  <si>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</si>
  <si>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</si>
  <si>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</si>
  <si>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</si>
  <si>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</si>
  <si>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</si>
  <si>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</si>
  <si>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</si>
  <si>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</si>
  <si>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</si>
  <si>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</si>
  <si>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</si>
  <si>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</si>
  <si>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</si>
  <si>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</si>
  <si>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</si>
  <si>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</si>
  <si>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</si>
  <si>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</si>
  <si>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</si>
  <si>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</si>
  <si>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</si>
  <si>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</si>
  <si>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</si>
  <si>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</si>
  <si>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150 mins</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</si>
  <si>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</si>
  <si>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</si>
  <si>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</si>
  <si>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</si>
  <si>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</si>
  <si>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</si>
  <si>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</si>
  <si>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</si>
  <si>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</si>
  <si>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</si>
  <si>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</si>
  <si>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</si>
  <si>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</si>
  <si>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</si>
  <si>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</si>
  <si>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PCM-20251122-00000213</t>
  </si>
  <si>
    <t xml:space="preserve">ETA 35 MIN </t>
  </si>
  <si>
    <t>PCM-20251122-00000216</t>
  </si>
  <si>
    <t xml:space="preserve">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</si>
</sst>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320.29014548611303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45983.238571412039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45983.238571412039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45983.238571412039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45983.238571412039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45983.238571412039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45983.238571412039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45983.238571412039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45983.238571412039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45983.238571412039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45983.238571412039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45983.238571412039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45983.238571412039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45983.238571412039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45983.238571412039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45983.238571412039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45983.238571412039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45983.238571412039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45983.238571412039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45983.238571412039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45983.238571412039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45983.238571412039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45983.238571412039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45983.238571412039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45983.238571412039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45983.238571412039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45983.238571412039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45983.238571412039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45983.238571412039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45983.238571412039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45983.238571412039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45983.238571412039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45983.238571412039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45983.238571412039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45983.238571412039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45983.238571412039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45983.238571412039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45983.238571412039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45983.238571412039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45983.238571412039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45983.238571412039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45983.238571412039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45983.238571412039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45983.238571412039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45983.238571412039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45983.238571412039</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45983.238571412039</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C14CA64D-1A93-4105-895D-5DDA0A8A0857}"/>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158.2387334490777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45983.238571412039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45983.238571412039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45983.238571412039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45983.238571412039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45983.238571412039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45983.238571412039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45983.238571412039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45983.238571412039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45983.238571412039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45983.238571412039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45983.238571412039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45983.238571412039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45983.238571412039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45983.238571412039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45983.238571412039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45983.238571412039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45983.238571412039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45983.238571412039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45983.238571412039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45983.238571412039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45983.238571412039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45983.238571412039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45983.238571412039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45983.238571412039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45983.238571412039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45983.238571412039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45983.238571412039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45983.238571412039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45983.238571412039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45983.238571412039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45983.238571412039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45983.238571412039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45983.238571412039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45983.238571412039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45983.238571412039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45983.238571412039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45983.238571412039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45983.238571412039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45983.238571412039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45983.238571412039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45983.238571412039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45983.238571412039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45983.238571412039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45983.238571412039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45983.238571412039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45983.238571412039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45983.238571412039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45983.238571412039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45983.238571412039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45983.238571412039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45983.238571412039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45983.238571412039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45983.238571412039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45983.238571412039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45983.238571412039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45983.238571412039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45983.238571412039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45983.238571412039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45983.238571412039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45983.238571412039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45983.238571412039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45983.238571412039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45983.238571412039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45983.238571412039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45983.238571412039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45983.238571412039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45983.238571412039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45983.238571412039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45983.238571412039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45983.238571412039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45983.238571412039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45983.238571412039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45983.238571412039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45983.238571412039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45983.238571412039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45983.238571412039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45983.238571412039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45983.238571412039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45983.238571412039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45983.238571412039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45983.238571412039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45983.238571412039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45983.238571412039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45983.238571412039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45983.238571412039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45983.238571412039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45983.238571412039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45983.238571412039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45983.238571412039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45983.238571412039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45983.238571412039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45983.238571412039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45983.238571412039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45983.238571412039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45983.238571412039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45983.238571412039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45983.238571412039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45983.238571412039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45983.238571412039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45983.238571412039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45983.238571412039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45983.238571412039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45983.238571412039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45983.238571412039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45983.238571412039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45983.238571412039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45983.238571412039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45983.238571412039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45983.238571412039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45983.238571412039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45983.238571412039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45983.238571412039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45983.238571412039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45983.238571412039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45983.238571412039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45983.238571412039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45983.238571412039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45983.238571412039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45983.238571412039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45983.238571412039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45983.238571412039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45983.238571412039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45983.238571412039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45983.238571412039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45983.238571412039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45983.238571412039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45983.238571412039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45983.238571412039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45983.238571412039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45983.238571412039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45983.238571412039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45983.238571412039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45983.238571412039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45983.238571412039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45983.238571412039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45983.238571412039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45983.238571412039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45983.238571412039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45983.238571412039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45983.238571412039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45983.238571412039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45983.238571412039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45983.238571412039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45983.238571412039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45983.238571412039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45983.238571412039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45983.238571412039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45983.238571412039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45983.238571412039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45983.238571412039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45983.238571412039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45983.238571412039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45983.238571412039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45983.238571412039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45983.238571412039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45983.238571412039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45983.238571412039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45983.238571412039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45983.238571412039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tabSelected="1" workbookViewId="0">
      <selection activeCell="C9" sqref="C9"/>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45983.238571412039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45983.238571412039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45983.238571412039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45983.238571412039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45983.238571412039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45983.238571412039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45983.238571412039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45983.238571412039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45983.238571412039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45983.238571412039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45983.238571412039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45983.238571412039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45983.238571412039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45983.238571412039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45983.238571412039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45983.238571412039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45983.238571412039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45983.238571412039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45983.238571412039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45983.238571412039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45983.238571412039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45983.238571412039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45983.238571412039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45983.238571412039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45983.238571412039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45983.238571412039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45983.238571412039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45983.238571412039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45983.238571412039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45983.238571412039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45983.238571412039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45983.238571412039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45983.238571412039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45983.238571412039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45983.238571412039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45983.238571412039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45983.238571412039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45983.238571412039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45983.238571412039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45983.238571412039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45983.238571412039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45983.238571412039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45983.238571412039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45983.238571412039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45983.238571412039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45983.238571412039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45983.238571412039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45983.238571412039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45983.238571412039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45983.238571412039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45983.238571412039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45983.238571412039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45983.238571412039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45983.238571412039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45983.238571412039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45983.238571412039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45983.238571412039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45983.238571412039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45983.238571412039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45983.238571412039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45983.238571412039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45983.238571412039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45983.238571412039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45983.238571412039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45983.238571412039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45983.238571412039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45983.238571412039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45983.238571412039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45983.238571412039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45983.238571412039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45983.238571412039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45983.238571412039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45983.238571412039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45983.238571412039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45983.238571412039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45983.238571412039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45983.238571412039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45983.238571412039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45983.238571412039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45983.238571412039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45983.238571412039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45983.238571412039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45983.238571412039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45983.238571412039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45983.238571412039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45983.238571412039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45983.238571412039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45983.238571412039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45983.238571412039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45983.238571412039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45983.238571412039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45983.238571412039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45983.238571412039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45983.238571412039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45983.238571412039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45983.238571412039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45983.238571412039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45983.238571412039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45983.238571412039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45983.238571412039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45983.238571412039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45983.238571412039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45983.238571412039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45983.238571412039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45983.238571412039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45983.238571412039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45983.238571412039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45983.238571412039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45983.238571412039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45983.238571412039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45983.238571412039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45983.238571412039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45983.238571412039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45983.238571412039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45983.238571412039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45983.238571412039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45983.238571412039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45983.238571412039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45983.238571412039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45983.238571412039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45983.238571412039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45983.238571412039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45983.238571412039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45983.238571412039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45983.238571412039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45983.238571412039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45983.238571412039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45983.238571412039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45983.238571412039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45983.238571412039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45983.238571412039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45983.238571412039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45983.238571412039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45983.238571412039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45983.238571412039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45983.238571412039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45983.238571412039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45983.238571412039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45983.238571412039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45983.238571412039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45983.238571412039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45983.238571412039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45983.238571412039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45983.238571412039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45983.238571412039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45983.238571412039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45983.238571412039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45983.238571412039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45983.238571412039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45983.238571412039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45983.238571412039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45983.238571412039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45983.238571412039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45983.238571412039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45983.238571412039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45983.238571412039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45983.238571412039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45983.238571412039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45983.238571412039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45983.238571412039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45983.238571412039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45983.238571412039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45983.238571412039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45983.238571412039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45983.238571412039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45983.238571412039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45983.238571412039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45983.238571412039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45983.238571412039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45983.238571412039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45983.238571412039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45983.238571412039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45983.238571412039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45983.238571412039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45983.238571412039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45983.238571412039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45983.238571412039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45983.238571412039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45983.238571412039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45983.238571412039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45983.238571412039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45983.238571412039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45983.238571412039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45983.238571412039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45983.238571412039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45983.238571412039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45983.238571412039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45983.238571412039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45983.238571412039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45983.238571412039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45983.238571412039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45983.238571412039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45983.238571412039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45983.238571412039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45983.238571412039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45983.238571412039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45983.238571412039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45983.238571412039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45983.238571412039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45983.238571412039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45983.238571412039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45983.238571412039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45983.238571412039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45983.238571412039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45983.238571412039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45983.238571412039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45983.238571412039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45983.238571412039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45983.238571412039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45983.238571412039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45983.238571412039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45983.238571412039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45983.238571412039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45983.238571412039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45983.238571412039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45983.238571412039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45983.238571412039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45983.238571412039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45983.238571412039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45983.238571412039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45983.238571412039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45983.238571412039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45983.238571412039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45983.238571412039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45983.238571412039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45983.238571412039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45983.238571412039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45983.238571412039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45983.238571412039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45983.238571412039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45983.238571412039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45983.238571412039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45983.238571412039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45983.238571412039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45983.238571412039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45983.238571412039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45983.238571412039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45983.238571412039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45983.238571412039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45983.238571412039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45983.238571412039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45983.238571412039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45983.238571412039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45983.238571412039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45983.238571412039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45983.238571412039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45983.238571412039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45983.238571412039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45983.238571412039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45983.238571412039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45983.238571412039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45983.238571412039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45983.238571412039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45983.238571412039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45983.238571412039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45983.238571412039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45983.238571412039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45983.238571412039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45983.238571412039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45983.238571412039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45983.238571412039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45983.238571412039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45983.238571412039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45983.238571412039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45983.238571412039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45983.238571412039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45983.238571412039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45983.238571412039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45983.238571412039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45983.238571412039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45983.238571412039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45983.238571412039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45983.238571412039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45983.238571412039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45983.238571412039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45983.238571412039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45983.238571412039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45983.238571412039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45983.238571412039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45983.238571412039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45983.238571412039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45983.238571412039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45983.238571412039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45983.238571412039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45983.238571412039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45983.238571412039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45983.238571412039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45983.238571412039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45983.238571412039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45983.238571412039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45983.238571412039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45983.238571412039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45983.238571412039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45983.238571412039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45983.238571412039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45983.238571412039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45983.238571412039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45983.238571412039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45983.238571412039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45983.238571412039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45983.238571412039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45983.238571412039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45983.238571412039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45983.238571412039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45983.238571412039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45983.238571412039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45983.238571412039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45983.238571412039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45983.238571412039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45983.238571412039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45983.238571412039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45983.238571412039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45983.238571412039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45983.238571412039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45983.238571412039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45983.238571412039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45983.238571412039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45983.238571412039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45983.238571412039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45983.238571412039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45983.238571412039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45983.238571412039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45983.238571412039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45983.238571412039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45983.238571412039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45983.238571412039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45983.238571412039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45983.238571412039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45983.238571412039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45983.238571412039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45983.238571412039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45983.238571412039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45983.238571412039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45983.238571412039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45983.238571412039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45983.238571412039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45983.238571412039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45983.238571412039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45983.238571412039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45983.238571412039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45983.238571412039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45983.238571412039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45983.238571412039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45983.238571412039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45983.238571412039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45983.238571412039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45983.238571412039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45983.238571412039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45983.238571412039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45983.238571412039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45983.238571412039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45983.238571412039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45983.238571412039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45983.238571412039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45983.238571412039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45983.238571412039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45983.238571412039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45983.238571412039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45983.238571412039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45983.238571412039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45983.238571412039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45983.238571412039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45983.238571412039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45983.238571412039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45983.238571412039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45983.238571412039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45983.238571412039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45983.238571412039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45983.238571412039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45983.238571412039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45983.238571412039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45983.238571412039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45983.238571412039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45983.238571412039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45983.238571412039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45983.238571412039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45983.238571412039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45983.238571412039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45983.238571412039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45983.238571412039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45983.238571412039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45983.238571412039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45983.238571412039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45983.238571412039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45983.238571412039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45983.238571412039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45983.238571412039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45983.238571412039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45983.238571412039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45983.238571412039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45983.238571412039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45983.238571412039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45983.238571412039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45983.238571412039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45983.238571412039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45983.238571412039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45983.238571412039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45983.238571412039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45983.238571412039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45983.238571412039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45983.238571412039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45983.238571412039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45983.238571412039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45983.238571412039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45983.238571412039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45983.238571412039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45983.238571412039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45983.238571412039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45983.238571412039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45983.238571412039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45983.238571412039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45983.238571412039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45983.238571412039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45983.238571412039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45983.238571412039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45983.238571412039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45983.238571412039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45983.238571412039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45983.238571412039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45983.238571412039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45983.238571412039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45983.238571412039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45983.238571412039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45983.238571412039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45983.238571412039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45983.238571412039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45983.238571412039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45983.238571412039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45983.238571412039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45983.238571412039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45983.238571412039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45983.238571412039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45983.238571412039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45983.238571412039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45983.238571412039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45983.238571412039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45983.238571412039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45983.238571412039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45983.238571412039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45983.238571412039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45983.238571412039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45983.238571412039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45983.238571412039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45983.238571412039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45983.238571412039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45983.238571412039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45983.238571412039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45983.238571412039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45983.238571412039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45983.238571412039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45983.238571412039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45983.238571412039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45983.238571412039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45983.238571412039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45983.238571412039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45983.238571412039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45983.238571412039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45983.238571412039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45983.238571412039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45983.238571412039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45983.238571412039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45983.238571412039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45983.238571412039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45983.238571412039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45983.238571412039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45983.238571412039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45983.238571412039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45983.238571412039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45983.238571412039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45983.238571412039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45983.238571412039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45983.238571412039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45983.238571412039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45983.238571412039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45983.238571412039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45983.238571412039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45983.238571412039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45983.238571412039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45983.238571412039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45983.238571412039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45983.238571412039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45983.238571412039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45983.238571412039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45983.238571412039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45983.238571412039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45983.238571412039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45983.238571412039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45983.238571412039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45983.238571412039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45983.238571412039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45983.238571412039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45983.238571412039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45983.238571412039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45983.238571412039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45983.238571412039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45983.238571412039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45983.238571412039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45983.238571412039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45983.238571412039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45983.238571412039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45983.238571412039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45983.238571412039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45983.238571412039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45983.238571412039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45983.238571412039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45983.238571412039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45983.238571412039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45983.238571412039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45983.238571412039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45983.238571412039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45983.238571412039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45983.238571412039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45983.238571412039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45983.238571412039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45983.238571412039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45983.238571412039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45983.238571412039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45983.238571412039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45983.238571412039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45983.238571412039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45983.238571412039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45983.238571412039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45983.238571412039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45983.238571412039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45983.238571412039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45983.238571412039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45983.238571412039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45983.238571412039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45983.238571412039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45983.238571412039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45983.238571412039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45983.238571412039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45983.238571412039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45983.238571412039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45983.238571412039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45983.238571412039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45983.238571412039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45983.238571412039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45983.238571412039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45983.238571412039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45983.238571412039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45983.238571412039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45983.238571412039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45983.238571412039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45983.238571412039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45983.238571412039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45983.238571412039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45983.238571412039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45983.238571412039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45983.238571412039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45983.238571412039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45983.238571412039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45983.238571412039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45983.238571412039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45983.238571412039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45983.238571412039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45983.238571412039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45983.238571412039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45983.238571412039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45983.238571412039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45983.238571412039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45983.238571412039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45983.238571412039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45983.238571412039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45983.238571412039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45983.238571412039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45983.238571412039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45983.238571412039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45983.238571412039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45983.238571412039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45983.238571412039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45983.238571412039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45983.238571412039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45983.238571412039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45983.238571412039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45983.238571412039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45983.238571412039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45983.238571412039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45983.238571412039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45983.238571412039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45983.238571412039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45983.238571412039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45983.238571412039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45983.238571412039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45983.238571412039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45983.238571412039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45983.238571412039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45983.238571412039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45983.238571412039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45983.238571412039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45983.238571412039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45983.238571412039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45983.238571412039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45983.238571412039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45983.238571412039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45983.238571412039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45983.238571412039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45983.238571412039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45983.238571412039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45983.238571412039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45983.238571412039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45983.238571412039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45983.238571412039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45983.238571412039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45983.238571412039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45983.238571412039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45983.238571412039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45983.238571412039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45983.238571412039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45983.238571412039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45983.238571412039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45983.238571412039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45983.238571412039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45983.238571412039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45983.238571412039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45983.238571412039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45983.238571412039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45983.238571412039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45983.238571412039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45983.238571412039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45983.238571412039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45983.238571412039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45983.238571412039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45983.238571412039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45983.238571412039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45983.238571412039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45983.238571412039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45983.238571412039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45983.238571412039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45983.238571412039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45983.238571412039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45983.238571412039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45983.238571412039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45983.238571412039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45983.238571412039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45983.238571412039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45983.238571412039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45983.238571412039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45983.238571412039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45983.238571412039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45983.238571412039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45983.238571412039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45983.238571412039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45983.238571412039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45983.238571412039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45983.238571412039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45983.238571412039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45983.238571412039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45983.238571412039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45983.238571412039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45983.238571412039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45983.238571412039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45983.238571412039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45983.238571412039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45983.238571412039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45983.238571412039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45983.238571412039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45983.238571412039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45983.238571412039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45983.238571412039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45983.238571412039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45983.238571412039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45983.238571412039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45983.238571412039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45983.238571412039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45983.238571412039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45983.238571412039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45983.238571412039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45983.238571412039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45983.238571412039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45983.238571412039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45983.238571412039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45983.238571412039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45983.238571412039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45983.238571412039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45983.238571412039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45983.238571412039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45983.238571412039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45983.238571412039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45983.238571412039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45983.238571412039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45983.238571412039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45983.238571412039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45983.238571412039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45983.238571412039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45983.238571412039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45983.238571412039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45983.238571412039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45983.238571412039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45983.238571412039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45983.238571412039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45983.238571412039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45983.238571412039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45983.238571412039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45983.238571412039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45983.238571412039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45983.238571412039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45983.238571412039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45983.238571412039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45983.238571412039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45983.238571412039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45983.238571412039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45983.238571412039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45983.238571412039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45983.238571412039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45983.238571412039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45983.238571412039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45983.238571412039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45983.238571412039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45983.238571412039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45983.238571412039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45983.238571412039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45983.238571412039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45983.238571412039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45983.238571412039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45983.238571412039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45983.238571412039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45983.238571412039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45983.238571412039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45983.238571412039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45983.238571412039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45983.238571412039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45983.238571412039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45983.238571412039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45983.238571412039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45983.238571412039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45983.238571412039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45983.238571412039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45983.238571412039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45983.238571412039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45983.238571412039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45983.238571412039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45983.238571412039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45983.238571412039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45983.238571412039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45983.238571412039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45983.238571412039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45983.238571412039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45983.238571412039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45983.238571412039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45983.238571412039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45983.238571412039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45983.238571412039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45983.238571412039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45983.238571412039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45983.238571412039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45983.238571412039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45983.238571412039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45983.238571412039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45983.238571412039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45983.238571412039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45983.238571412039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45983.238571412039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45983.238571412039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45983.238571412039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45983.238571412039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45983.238571412039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45983.238571412039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45983.238571412039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45983.238571412039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45983.238571412039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45983.238571412039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45983.238571412039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45983.238571412039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45983.238571412039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45983.238571412039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45983.238571412039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45983.238571412039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45983.238571412039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45983.238571412039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45983.238571412039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45983.238571412039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45983.238571412039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45983.238571412039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45983.238571412039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45983.238571412039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45983.238571412039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45983.238571412039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45983.238571412039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45983.238571412039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45983.238571412039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45983.238571412039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45983.238571412039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45983.238571412039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45983.238571412039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45983.238571412039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45983.238571412039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45983.238571412039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45983.238571412039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45983.238571412039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45983.238571412039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45983.238571412039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45983.238571412039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45983.238571412039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45983.238571412039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45983.238571412039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45983.238571412039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45983.238571412039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45983.238571412039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45983.238571412039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45983.238571412039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45983.238571412039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45983.238571412039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45983.238571412039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45983.238571412039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45983.238571412039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45983.238571412039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45983.238571412039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45983.238571412039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45983.238571412039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45983.238571412039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45983.238571412039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45983.238571412039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45983.238571412039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45983.238571412039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45983.238571412039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45983.238571412039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45983.238571412039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45983.238571412039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45983.238571412039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45983.238571412039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45983.238571412039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45983.238571412039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45983.238571412039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45983.238571412039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45983.238571412039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45983.238571412039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45983.238571412039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45983.238571412039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45983.238571412039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45983.238571412039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45983.238571412039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45983.238571412039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45983.238571412039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45983.238571412039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45983.238571412039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45983.238571412039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45983.238571412039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45983.238571412039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45983.238571412039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45983.238571412039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45983.238571412039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45983.238571412039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45983.238571412039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45983.238571412039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45983.238571412039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45983.238571412039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45983.238571412039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45983.238571412039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45983.238571412039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45983.238571412039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45983.238571412039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45983.238571412039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45983.238571412039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45983.238571412039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45983.238571412039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45983.238571412039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45983.238571412039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45983.238571412039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45983.238571412039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45983.238571412039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45983.238571412039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45983.238571412039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45983.238571412039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45983.238571412039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45983.238571412039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45983.238571412039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45983.238571412039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45983.238571412039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45983.238571412039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45983.238571412039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45983.238571412039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45983.238571412039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45983.238571412039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45983.238571412039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45983.238571412039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45983.238571412039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45983.238571412039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45983.238571412039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45983.238571412039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45983.238571412039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45983.238571412039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45983.238571412039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45983.238571412039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45983.238571412039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45983.238571412039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45983.238571412039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45983.238571412039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45983.238571412039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45983.238571412039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45983.238571412039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45983.238571412039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45983.238571412039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45983.238571412039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45983.238571412039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45983.238571412039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45983.238571412039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45983.238571412039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45983.238571412039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45983.238571412039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45983.238571412039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45983.238571412039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45983.238571412039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45983.238571412039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45983.238571412039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45983.238571412039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45983.238571412039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45983.238571412039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45983.238571412039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45983.238571412039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45983.238571412039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45983.238571412039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45983.238571412039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45983.238571412039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45983.238571412039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45983.238571412039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45983.238571412039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45983.238571412039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45983.238571412039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45983.238571412039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45983.238571412039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45983.238571412039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45983.238571412039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45983.238571412039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45983.238571412039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45983.238571412039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45983.238571412039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45983.238571412039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45983.238571412039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45983.238571412039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45983.238571412039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45983.238571412039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45983.238571412039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45983.238571412039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45983.238571412039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45983.238571412039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45983.238571412039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45983.238571412039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45983.238571412039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45983.238571412039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45983.238571412039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45983.238571412039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45983.238571412039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45983.238571412039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45983.238571412039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45983.238571412039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45983.238571412039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45983.238571412039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45983.238571412039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45983.238571412039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45983.238571412039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45983.238571412039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45983.238571412039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45983.238571412039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45983.238571412039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45983.238571412039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45983.238571412039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45983.238571412039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45983.238571412039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45983.238571412039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45983.238571412039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45983.238571412039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45983.238571412039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45983.238571412039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45983.238571412039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45983.238571412039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45983.238571412039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45983.238571412039</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279.75785381944297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0.25454363426251803</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0.11803900462837191</v>
      </c>
      <c r="H4" s="95">
        <v>45983.076435185183</v>
      </c>
      <c r="I4" s="113" t="str">
        <f>IFERROR(VLOOKUP(D4,DB!A:F,6,0),"")</f>
        <v>Generator-SG</v>
      </c>
      <c r="J4" s="113" t="str">
        <f>IFERROR(VLOOKUP(D4,DB!A:G,7,0),"")</f>
        <v>Dead</v>
      </c>
      <c r="K4" s="97" t="s">
        <v>39108</v>
      </c>
      <c r="L4" s="91" t="str">
        <f>IFERROR(VLOOKUP(D4,DB!A:I,9,0),"")</f>
        <v>Latis</v>
      </c>
    </row>
    <row r="5" spans="1:16" ht="15" customHeight="1">
      <c r="A5" s="113"/>
      <c r="B5" s="113" t="str">
        <f>IFERROR(VLOOKUP(D5,DB!A:K,11,0),"")</f>
        <v/>
      </c>
      <c r="C5" s="93"/>
      <c r="D5" s="91"/>
      <c r="E5" s="94"/>
      <c r="F5" s="95"/>
      <c r="G5" s="96">
        <f t="shared" ca="1" si="0"/>
        <v>45983.238571412039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45983.238571412039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45983.238571412039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45983.238571412039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45983.238571412039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45983.238571412039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45983.238571412039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45983.238571412039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45983.238571412039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45983.238571412039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45983.238571412039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45983.238571412039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45983.238571412039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45983.238571412039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45983.238571412039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45983.238571412039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45983.238571412039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45983.238571412039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45983.238571412039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45983.238571412039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45983.238571412039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45983.238571412039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45983.238571412039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45983.238571412039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45983.238571412039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45983.238571412039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45983.238571412039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45983.238571412039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45983.238571412039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45983.238571412039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45983.238571412039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45983.238571412039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45983.238571412039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45983.238571412039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45983.238571412039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45983.238571412039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45983.238571412039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45983.238571412039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45983.238571412039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45983.238571412039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45983.238571412039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45983.238571412039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45983.238571412039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45983.238571412039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45983.238571412039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45983.238571412039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45983.238571412039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45983.238571412039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45983.238571412039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45983.238571412039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45983.238571412039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45983.238571412039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45983.238571412039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45983.238571412039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45983.238571412039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45983.238571412039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45983.238571412039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45983.238571412039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45983.238571412039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45983.238571412039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45983.238571412039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45983.238571412039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45983.238571412039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45983.238571412039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45983.238571412039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45983.238571412039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45983.238571412039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45983.238571412039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45983.238571412039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45983.238571412039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45983.238571412039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45983.238571412039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45983.238571412039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45983.238571412039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45983.238571412039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45983.238571412039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45983.238571412039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45983.238571412039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45983.238571412039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45983.238571412039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45983.238571412039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45983.238571412039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45983.238571412039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45983.238571412039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45983.238571412039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45983.238571412039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45983.238571412039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45983.238571412039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45983.238571412039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45983.238571412039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45983.238571412039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45983.238571412039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45983.238571412039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45983.238571412039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45983.238571412039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45983.238571412039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45983.238571412039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45983.238571412039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45983.238571412039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45983.238571412039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45983.238571412039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45983.238571412039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45983.238571412039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45983.238571412039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45983.238571412039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45983.238571412039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45983.238571412039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45983.238571412039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45983.238571412039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45983.238571412039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45983.238571412039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45983.238571412039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45983.238571412039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45983.238571412039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45983.238571412039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45983.238571412039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45983.238571412039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45983.238571412039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45983.238571412039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45983.238571412039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45983.238571412039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45983.238571412039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45983.238571412039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45983.238571412039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45983.238571412039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45983.238571412039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45983.238571412039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45983.238571412039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45983.238571412039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45983.238571412039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45983.238571412039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45983.238571412039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45983.238571412039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45983.238571412039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45983.238571412039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45983.238571412039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45983.238571412039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45983.238571412039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45983.238571412039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45983.238571412039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45983.238571412039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45983.238571412039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45983.238571412039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45983.238571412039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45983.238571412039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45983.238571412039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45983.238571412039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45983.238571412039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45983.238571412039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45983.238571412039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45983.238571412039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45983.238571412039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45983.238571412039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45983.238571412039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45983.238571412039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45983.238571412039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45983.238571412039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45983.238571412039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45983.238571412039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45983.238571412039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45983.238571412039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45983.238571412039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45983.238571412039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45983.238571412039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45983.238571412039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45983.238571412039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45983.238571412039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45983.238571412039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45983.238571412039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45983.238571412039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45983.238571412039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45983.238571412039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45983.238571412039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45983.238571412039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45983.238571412039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45983.238571412039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45983.238571412039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45983.238571412039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45983.238571412039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45983.238571412039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45983.238571412039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45983.238571412039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45983.238571412039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45983.238571412039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45983.238571412039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45983.238571412039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45983.238571412039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45983.238571412039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45983.238571412039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45983.238571412039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45983.238571412039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45983.238571412039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45983.238571412039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45983.238571412039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45983.238571412039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45983.238571412039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45983.238571412039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45983.238571412039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45983.238571412039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45983.238571412039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45983.238571412039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45983.238571412039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45983.238571412039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45983.238571412039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45983.238571412039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45983.238571412039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45983.238571412039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45983.238571412039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45983.238571412039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45983.238571412039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45983.238571412039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45983.238571412039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45983.238571412039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45983.238571412039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45983.238571412039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45983.238571412039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45983.238571412039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45983.238571412039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45983.238571412039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45983.238571412039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45983.238571412039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45983.238571412039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45983.238571412039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45983.238571412039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45983.238571412039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45983.238571412039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45983.238571412039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45983.238571412039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45983.238571412039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45983.238571412039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45983.238571412039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45983.238571412039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45983.238571412039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45983.238571412039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45983.238571412039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45983.238571412039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45983.238571412039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45983.238571412039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45983.238571412039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45983.238571412039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45983.238571412039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45983.238571412039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45983.238571412039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45983.238571412039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45983.238571412039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45983.238571412039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45983.238571412039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45983.238571412039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45983.238571412039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45983.238571412039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45983.238571412039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45983.238571412039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45983.238571412039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45983.238571412039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45983.238571412039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45983.238571412039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45983.238571412039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45983.238571412039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45983.238571412039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45983.238571412039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45983.238571412039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45983.238571412039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45983.238571412039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45983.238571412039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45983.238571412039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45983.238571412039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45983.238571412039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45983.238571412039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45983.238571412039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45983.238571412039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45983.238571412039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45983.238571412039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45983.238571412039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45983.238571412039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45983.238571412039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45983.238571412039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45983.238571412039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45983.238571412039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45983.238571412039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45983.238571412039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45983.238571412039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45983.238571412039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45983.238571412039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45983.238571412039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45983.238571412039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45983.238571412039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45983.238571412039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45983.238571412039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45983.238571412039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45983.238571412039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45983.238571412039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45983.238571412039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45983.238571412039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45983.238571412039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45983.238571412039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45983.238571412039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45983.238571412039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45983.238571412039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45983.238571412039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45983.238571412039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45983.238571412039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45983.238571412039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45983.238571412039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45983.238571412039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45983.238571412039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45983.238571412039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45983.238571412039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45983.238571412039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45983.238571412039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45983.238571412039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45983.238571412039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45983.238571412039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45983.238571412039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45983.238571412039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45983.238571412039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45983.238571412039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45983.238571412039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45983.238571412039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45983.238571412039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45983.238571412039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45983.238571412039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45983.238571412039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45983.238571412039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45983.238571412039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45983.238571412039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45983.238571412039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45983.238571412039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45983.238571412039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45983.238571412039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45983.238571412039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45983.238571412039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45983.238571412039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45983.238571412039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45983.238571412039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45983.238571412039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45983.238571412039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45983.238571412039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45983.238571412039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45983.238571412039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45983.238571412039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45983.238571412039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45983.238571412039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45983.238571412039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45983.238571412039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45983.238571412039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45983.238571412039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45983.238571412039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45983.238571412039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45983.238571412039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45983.238571412039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45983.238571412039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45983.238571412039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45983.238571412039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45983.238571412039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45983.238571412039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45983.238571412039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45983.238571412039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45983.238571412039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45983.238571412039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45983.238571412039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45983.238571412039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45983.238571412039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45983.238571412039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45983.238571412039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45983.238571412039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45983.238571412039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45983.238571412039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45983.238571412039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45983.238571412039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45983.238571412039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45983.238571412039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45983.238571412039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45983.238571412039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45983.238571412039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45983.238571412039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45983.238571412039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45983.238571412039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45983.238571412039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45983.238571412039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45983.238571412039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45983.238571412039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45983.238571412039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45983.238571412039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45983.238571412039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45983.238571412039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45983.238571412039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45983.238571412039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45983.238571412039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45983.238571412039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45983.238571412039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45983.238571412039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45983.238571412039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45983.238571412039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45983.238571412039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45983.238571412039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45983.238571412039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45983.238571412039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45983.238571412039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45983.238571412039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45983.238571412039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45983.238571412039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45983.238571412039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45983.238571412039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45983.238571412039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45983.238571412039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45983.238571412039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45983.238571412039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45983.238571412039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45983.238571412039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45983.238571412039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45983.238571412039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45983.238571412039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45983.238571412039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45983.238571412039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45983.238571412039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45983.238571412039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45983.238571412039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45983.238571412039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45983.238571412039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45983.238571412039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45983.238571412039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45983.238571412039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45983.238571412039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45983.238571412039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45983.238571412039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45983.238571412039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45983.238571412039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45983.238571412039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45983.238571412039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45983.238571412039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45983.238571412039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45983.238571412039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45983.238571412039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45983.238571412039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45983.238571412039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45983.238571412039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45983.238571412039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45983.238571412039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45983.238571412039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45983.238571412039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45983.238571412039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45983.238571412039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45983.238571412039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45983.238571412039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45983.238571412039</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91.406511226850853</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57.049694097222527</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34.577460300926759</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5.7237681713013444</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1.8652728009255952</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0.47001817129785195</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0.37455520833464107</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45983.238571412039</v>
      </c>
      <c r="H9" s="109"/>
      <c r="I9" s="109" t="str">
        <f>IFERROR(VLOOKUP(D9,DB!A:F,6,0),"")</f>
        <v/>
      </c>
      <c r="J9" s="109" t="str">
        <f>IFERROR(VLOOKUP(D9,DB!A:G,7,0),"")</f>
        <v/>
      </c>
      <c r="K9" s="109"/>
      <c r="L9" s="109" t="str">
        <f>IFERROR(VLOOKUP(D9,DB!A:I,9,0),"")</f>
        <v/>
      </c>
    </row>
    <row r="10" spans="1:13">
      <c r="A10" s="109"/>
      <c r="B10" s="109" t="str">
        <f>IFERROR(VLOOKUP(D10,DB!A:K,11,0),"")</f>
        <v>R5</v>
      </c>
      <c r="C10" s="109"/>
      <c r="D10" s="109" t="s">
        <v>5520</v>
      </c>
      <c r="E10" s="109"/>
      <c r="F10" s="109"/>
      <c r="G10" s="111">
        <f ca="1">IFERROR(NOW()-F10,"")</f>
        <v>45983.238571412039</v>
      </c>
      <c r="H10" s="109"/>
      <c r="I10" s="109" t="str">
        <f>IFERROR(VLOOKUP(D10,DB!A:F,6,0),"")</f>
        <v>SCECO</v>
      </c>
      <c r="J10" s="109" t="str">
        <f>IFERROR(VLOOKUP(D10,DB!A:G,7,0),"")</f>
        <v>Good</v>
      </c>
      <c r="K10" s="109"/>
      <c r="L10" s="109" t="str">
        <f>IFERROR(VLOOKUP(D10,DB!A:I,9,0),"")</f>
        <v>Zain</v>
      </c>
    </row>
    <row r="11" spans="1:13">
      <c r="A11" s="109"/>
      <c r="B11" s="109" t="str">
        <f>IFERROR(VLOOKUP(D11,DB!A:K,11,0),"")</f>
        <v>R5</v>
      </c>
      <c r="C11" s="109"/>
      <c r="D11" s="109" t="s">
        <v>33608</v>
      </c>
      <c r="E11" s="109"/>
      <c r="F11" s="109"/>
      <c r="G11" s="111">
        <f ca="1">IFERROR(NOW()-F11,"")</f>
        <v>45983.238571412039</v>
      </c>
      <c r="H11" s="109"/>
      <c r="I11" s="109" t="str">
        <f>IFERROR(VLOOKUP(D11,DB!A:F,6,0),"")</f>
        <v>SCECO</v>
      </c>
      <c r="J11" s="109" t="str">
        <f>IFERROR(VLOOKUP(D11,DB!A:G,7,0),"")</f>
        <v>No BB Design</v>
      </c>
      <c r="K11" s="109"/>
      <c r="L11" s="109" t="str">
        <f>IFERROR(VLOOKUP(D11,DB!A:I,9,0),"")</f>
        <v>Latis</v>
      </c>
    </row>
    <row r="12" spans="1:13">
      <c r="A12" s="109"/>
      <c r="B12" s="109" t="str">
        <f>IFERROR(VLOOKUP(D12,DB!A:K,11,0),"")</f>
        <v/>
      </c>
      <c r="C12" s="109"/>
      <c r="D12" s="109"/>
      <c r="E12" s="109"/>
      <c r="F12" s="109"/>
      <c r="G12" s="111">
        <f ca="1">IFERROR(NOW()-F12,"")</f>
        <v>45983.238571412039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45983.238571412039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45983.238571412039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45983.238571412039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45983.238571412039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45983.238571412039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45983.238571412039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45983.238571412039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45983.238571412039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45983.238571412039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45983.238571412039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45983.238571412039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45983.238571412039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45983.238571412039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45983.238571412039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45983.238571412039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45983.238571412039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45983.238571412039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45983.238571412039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45983.238571412039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45983.238571412039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45983.238571412039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45983.238571412039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45983.238571412039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45983.238571412039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45983.238571412039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45983.238571412039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45983.238571412039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45983.238571412039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45983.238571412039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45983.238571412039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45983.238571412039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45983.238571412039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45983.238571412039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45983.238571412039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45983.238571412039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45983.238571412039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45983.238571412039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45983.238571412039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45983.238571412039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45983.238571412039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45983.238571412039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45983.238571412039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45983.238571412039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45983.238571412039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45983.238571412039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45983.238571412039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45983.238571412039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45983.238571412039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45983.238571412039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45983.238571412039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45983.238571412039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45983.238571412039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45983.238571412039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45983.238571412039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45983.238571412039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45983.238571412039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45983.238571412039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45983.238571412039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45983.238571412039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45983.238571412039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45983.238571412039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45983.238571412039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45983.238571412039</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45983.238571412039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45983.238571412039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45983.238571412039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45983.238571412039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45983.238571412039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45983.238571412039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45983.238571412039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45983.238571412039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45983.238571412039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45983.238571412039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45983.238571412039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45983.238571412039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45983.238571412039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45983.238571412039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45983.238571412039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45983.238571412039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45983.238571412039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45983.238571412039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45983.238571412039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45983.238571412039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45983.238571412039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45983.238571412039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45983.238571412039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45983.238571412039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45983.238571412039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45983.238571412039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45983.238571412039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45983.238571412039</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6"/>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19" t="s">
        <v>29455</v>
      </c>
      <c r="E2" s="109" t="s">
        <v>39021</v>
      </c>
      <c r="F2" s="121">
        <v>45983.189641203702</v>
      </c>
      <c r="G2" s="104">
        <f t="shared" ref="G2:G26" ca="1" si="0">IFERROR(NOW()-F2,"-")</f>
        <v>4.8930208336969372E-2</v>
      </c>
      <c r="H2" s="121">
        <v>45983.18959490741</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4</v>
      </c>
      <c r="D3" s="149" t="s">
        <v>30405</v>
      </c>
      <c r="E3" s="109" t="s">
        <v>39021</v>
      </c>
      <c r="F3" s="121">
        <v>45983.189965277779</v>
      </c>
      <c r="G3" s="104">
        <f t="shared" ca="1" si="0"/>
        <v>4.8606134259898681E-2</v>
      </c>
      <c r="H3" s="121">
        <v>45983.189930555556</v>
      </c>
      <c r="I3" s="119" t="str">
        <f>IFERROR(VLOOKUP(D3,DB!A:F,6,0),"")</f>
        <v>SCECO</v>
      </c>
      <c r="J3" s="119" t="str">
        <f>IFERROR(VLOOKUP(D3,DB!A:G,7,0),"")</f>
        <v>Dead+No BB Design</v>
      </c>
      <c r="K3" s="122" t="s">
        <v>39127</v>
      </c>
      <c r="L3" s="123" t="str">
        <f>IFERROR(VLOOKUP(D3,DB!A:I,9,0),"")</f>
        <v>Latis</v>
      </c>
    </row>
    <row r="4" spans="1:16382" ht="31.5" customHeight="1">
      <c r="A4" s="118"/>
      <c r="B4" s="119" t="str">
        <f>IFERROR(VLOOKUP(D4,DB!A:K,11,0),"")</f>
        <v/>
      </c>
      <c r="C4" s="120"/>
      <c r="D4" s="119"/>
      <c r="E4" s="109"/>
      <c r="F4" s="121"/>
      <c r="G4" s="104">
        <f t="shared" ca="1" si="0"/>
        <v>45983.238571412039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45983.238571412039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45983.238571412039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45983.238571412039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45983.238571412039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45983.238571412039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45983.238571412039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45983.238571412039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45983.238571412039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45983.238571412039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45983.238571412039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45983.238571412039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45983.238571412039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45983.238571412039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45983.238571412039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45983.238571412039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45983.238571412039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45983.238571412039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45983.238571412039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45983.238571412039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45983.238571412039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45983.238571412039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45983.238571412039</v>
      </c>
      <c r="H26" s="121"/>
      <c r="I26" s="119" t="str">
        <f>IFERROR(VLOOKUP(D26,DB!A:F,6,0),"")</f>
        <v/>
      </c>
      <c r="J26" s="119" t="str">
        <f>IFERROR(VLOOKUP(D26,DB!A:G,7,0),"")</f>
        <v/>
      </c>
      <c r="K26" s="122"/>
      <c r="L26" s="123" t="str">
        <f>IFERROR(VLOOKUP(D26,DB!A:I,9,0),"")</f>
        <v/>
      </c>
    </row>
  </sheetData>
  <dataValidations count="2">
    <dataValidation allowBlank="1" showInputMessage="1" showErrorMessage="1" sqref="E1" xr:uid="{9E1BC488-8814-4F8A-8DBE-742B3278AB71}"/>
    <dataValidation type="list" allowBlank="1" showInputMessage="1" showErrorMessage="1" sqref="E2:E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2025-11-22T02:43:39Z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