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91" documentId="13_ncr:1_{F6CB121F-512D-4AA6-A0C1-0FB36C537598}" xr6:coauthVersionLast="47" xr6:coauthVersionMax="47" xr10:uidLastSave="{778DE458-228E-4D48-BF79-0B145109065F}"/>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B3" i="6"/>
  <c r="G3" i="6"/>
  <c r="I3" i="6"/>
  <c r="J3" i="6"/>
  <c r="L3" i="6"/>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5"/>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<sst xmlns="http://schemas.openxmlformats.org/spreadsheetml/2006/main" count="179040" uniqueCount="39112">
  <si>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</si>
  <si>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</si>
  <si>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</si>
  <si>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</si>
  <si>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</si>
  <si>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</si>
  <si>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</si>
  <si>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</si>
  <si>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</si>
  <si>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</si>
  <si>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</si>
  <si>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</si>
  <si>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</si>
  <si>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</si>
  <si>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</si>
  <si>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</si>
  <si>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</si>
  <si>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</si>
  <si>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</si>
  <si>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</si>
  <si>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</si>
  <si>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</si>
  <si>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</si>
  <si>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</si>
  <si>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</si>
  <si>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</si>
  <si>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</si>
  <si>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</si>
  <si>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</si>
  <si>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</si>
  <si>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</si>
  <si>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</si>
  <si>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</si>
  <si>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</si>
  <si>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</si>
  <si>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</si>
  <si>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</si>
  <si>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</si>
  <si>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</si>
  <si>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</si>
  <si>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</si>
  <si>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</si>
  <si>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</si>
  <si>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</si>
  <si>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</si>
  <si>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</si>
  <si>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</si>
  <si>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</si>
  <si>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</si>
  <si>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</si>
  <si>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</si>
  <si>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</si>
  <si>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</si>
  <si>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</si>
  <si>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</si>
  <si>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</si>
  <si>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</si>
  <si>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</si>
  <si>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</si>
  <si>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</si>
  <si>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</si>
  <si>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</si>
  <si>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</si>
  <si>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</si>
  <si>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</si>
  <si>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</si>
  <si>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</si>
  <si>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</si>
  <si>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</si>
  <si>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</si>
  <si>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</si>
  <si>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</si>
  <si>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</si>
  <si>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</si>
  <si>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</si>
  <si>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</si>
  <si>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</si>
  <si>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</si>
  <si>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</si>
  <si>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</si>
  <si>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</si>
  <si>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</si>
  <si>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</si>
  <si>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</si>
  <si>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</si>
  <si>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</si>
  <si>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</si>
  <si>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</si>
  <si>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</si>
  <si>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</si>
  <si>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</si>
  <si>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</si>
  <si>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</si>
  <si>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</si>
  <si>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</si>
  <si>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</si>
  <si>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</si>
  <si>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</si>
  <si>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</si>
  <si>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</si>
  <si>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</si>
  <si>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</si>
  <si>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</si>
  <si>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</si>
  <si>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</si>
  <si>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</si>
  <si>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</si>
  <si>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</si>
  <si>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</si>
  <si>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</si>
  <si>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</si>
  <si>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</si>
  <si>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</si>
  <si>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</si>
  <si>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</si>
  <si>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</si>
  <si>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</si>
  <si>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</si>
  <si>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</si>
  <si>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</si>
  <si>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</si>
  <si>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</si>
  <si>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</si>
  <si>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</si>
  <si>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</si>
  <si>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</si>
  <si>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</si>
  <si>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</si>
  <si>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</si>
  <si>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</si>
  <si>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</si>
  <si>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</si>
  <si>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</si>
  <si>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</si>
  <si>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</si>
  <si>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</si>
  <si>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</si>
  <si>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</si>
  <si>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</si>
  <si>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</si>
  <si>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</si>
  <si>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</si>
  <si>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</si>
  <si>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</si>
  <si>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</si>
  <si>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</si>
  <si>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</si>
  <si>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</si>
  <si>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</si>
  <si>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</si>
  <si>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</si>
  <si>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</si>
  <si>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</si>
  <si>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</si>
  <si>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</si>
  <si>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</si>
  <si>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</si>
  <si>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</si>
  <si>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</si>
  <si>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</si>
  <si>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</si>
  <si>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</si>
  <si>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</si>
  <si>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</si>
  <si>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</si>
  <si>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</si>
  <si>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</si>
  <si>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</si>
  <si>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</si>
  <si>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</si>
  <si>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</si>
  <si>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</si>
  <si>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</si>
  <si>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</si>
  <si>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</si>
  <si>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</si>
  <si>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</si>
  <si>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</si>
  <si>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</si>
  <si>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</si>
  <si>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</si>
  <si>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</si>
  <si>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</si>
  <si>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</si>
  <si>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</si>
  <si>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</si>
  <si>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</si>
  <si>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</si>
  <si>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</si>
  <si>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</si>
  <si>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</si>
  <si>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</si>
  <si>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</si>
  <si>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</si>
  <si>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</si>
  <si>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</si>
  <si>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</si>
  <si>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</si>
  <si>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</si>
  <si>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</si>
  <si>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</si>
  <si>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</si>
  <si>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</si>
  <si>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</si>
  <si>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</si>
  <si>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</si>
  <si>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</si>
  <si>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</si>
  <si>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</si>
  <si>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</si>
  <si>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</si>
  <si>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</si>
  <si>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</si>
  <si>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</si>
  <si>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</si>
  <si>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</si>
  <si>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</si>
  <si>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</si>
  <si>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</si>
  <si>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</si>
  <si>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</si>
  <si>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</si>
  <si>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</si>
  <si>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</si>
  <si>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</si>
  <si>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</si>
  <si>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</si>
  <si>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</si>
  <si>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</si>
  <si>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</si>
  <si>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</si>
  <si>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</si>
  <si>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</si>
  <si>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</si>
  <si>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</si>
  <si>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</si>
  <si>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</si>
  <si>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</si>
  <si>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</si>
  <si>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</si>
  <si>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</si>
  <si>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</si>
  <si>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</si>
  <si>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</si>
  <si>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</si>
  <si>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</si>
  <si>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</si>
  <si>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</si>
  <si>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</si>
  <si>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</si>
  <si>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</si>
  <si>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</si>
  <si>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</si>
  <si>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</si>
  <si>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</si>
  <si>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</si>
  <si>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</si>
  <si>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</si>
  <si>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</si>
  <si>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</si>
  <si>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</si>
  <si>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</si>
  <si>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</si>
  <si>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</si>
  <si>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</si>
  <si>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</si>
  <si>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</si>
  <si>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</si>
  <si>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</si>
  <si>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</si>
  <si>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</si>
  <si>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</si>
  <si>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</si>
  <si>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</si>
  <si>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</si>
  <si>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</si>
  <si>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</si>
  <si>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</si>
  <si>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</si>
  <si>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</si>
  <si>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</si>
  <si>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</si>
  <si>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</si>
  <si>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</si>
  <si>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</si>
  <si>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</si>
  <si>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</si>
  <si>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</si>
  <si>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</si>
  <si>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</si>
  <si>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</si>
  <si>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</si>
  <si>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</si>
  <si>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</si>
  <si>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</si>
  <si>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</si>
  <si>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</si>
  <si>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</si>
  <si>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</si>
  <si>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</si>
  <si>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</si>
  <si>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</si>
  <si>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</si>
  <si>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</si>
  <si>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</si>
  <si>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</si>
  <si>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</si>
  <si>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</si>
  <si>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</si>
  <si>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</si>
  <si>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</si>
  <si>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</si>
  <si>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</si>
  <si>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</si>
  <si>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</si>
  <si>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</si>
  <si>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</si>
  <si>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</si>
  <si>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</si>
  <si>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</si>
  <si>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</si>
  <si>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</si>
  <si>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</si>
  <si>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</si>
  <si>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</si>
  <si>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</si>
  <si>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</si>
  <si>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</si>
  <si>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</si>
  <si>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</si>
  <si>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</si>
  <si>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</si>
  <si>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</si>
  <si>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</si>
  <si>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</si>
  <si>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</si>
  <si>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</si>
  <si>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</si>
  <si>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</si>
  <si>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</si>
  <si>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</si>
  <si>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</si>
  <si>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</si>
  <si>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</si>
  <si>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</si>
  <si>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</si>
  <si>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</si>
  <si>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</si>
  <si>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</si>
  <si>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</si>
  <si>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</si>
  <si>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</si>
  <si>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</si>
  <si>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</si>
  <si>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</si>
  <si>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</si>
  <si>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</si>
  <si>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</si>
  <si>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</si>
  <si>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</si>
  <si>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</si>
  <si>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</si>
  <si>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</si>
  <si>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</si>
  <si>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</si>
  <si>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</si>
  <si>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</si>
  <si>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</si>
  <si>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</si>
  <si>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</si>
  <si>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</si>
  <si>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</si>
  <si>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</si>
  <si>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</si>
  <si>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</si>
  <si>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</si>
  <si>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</si>
  <si>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</si>
  <si>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</si>
  <si>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</si>
  <si>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</si>
  <si>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</si>
  <si>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</si>
  <si>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</si>
  <si>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</si>
  <si>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</si>
  <si>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</si>
  <si>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</si>
  <si>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</si>
  <si>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</si>
  <si>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</si>
  <si>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</si>
  <si>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</si>
  <si>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</si>
  <si>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</si>
  <si>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</si>
  <si>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</si>
  <si>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</si>
  <si>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</si>
  <si>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</si>
  <si>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</si>
  <si>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</si>
  <si>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</si>
  <si>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</si>
  <si>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</si>
  <si>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</si>
  <si>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</si>
  <si>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</si>
  <si>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</si>
  <si>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</si>
  <si>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</si>
  <si>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</si>
  <si>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</si>
  <si>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</si>
  <si>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</si>
  <si>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</si>
  <si>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</si>
  <si>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</si>
  <si>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</si>
  <si>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</si>
  <si>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</si>
  <si>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</si>
  <si>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</si>
  <si>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</si>
  <si>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</si>
  <si>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</si>
  <si>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</si>
  <si>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</si>
  <si>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</si>
  <si>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</si>
  <si>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</si>
  <si>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</si>
  <si>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</si>
  <si>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</si>
  <si>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</si>
  <si>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</si>
  <si>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</si>
  <si>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</si>
  <si>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</si>
  <si>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</si>
  <si>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</si>
  <si>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</si>
  <si>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</si>
  <si>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</si>
  <si>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</si>
  <si>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</si>
  <si>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</si>
  <si>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</si>
  <si>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</si>
  <si>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</si>
  <si>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</si>
  <si>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</si>
  <si>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</si>
  <si>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</si>
  <si>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</si>
  <si>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</si>
  <si>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</si>
  <si>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</si>
  <si>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</si>
  <si>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</si>
  <si>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</si>
  <si>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</si>
  <si>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</si>
  <si>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</si>
  <si>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</si>
  <si>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</si>
  <si>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</si>
  <si>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</si>
  <si>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</si>
  <si>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</si>
  <si>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</si>
  <si>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</si>
  <si>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</si>
  <si>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</si>
  <si>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</si>
  <si>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</si>
  <si>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</si>
  <si>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</si>
  <si>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</si>
  <si>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</si>
  <si>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</si>
  <si>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</si>
  <si>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</si>
  <si>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</si>
  <si>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</si>
  <si>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</si>
  <si>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</si>
  <si>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</si>
  <si>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</si>
  <si>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</si>
  <si>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</si>
  <si>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</si>
  <si>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</si>
  <si>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</si>
  <si>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</si>
  <si>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</si>
  <si>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</si>
  <si>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</si>
  <si>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</si>
  <si>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</si>
  <si>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</si>
  <si>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</si>
  <si>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</si>
  <si>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</si>
  <si>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</si>
  <si>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</si>
  <si>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</si>
  <si>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</si>
  <si>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</si>
  <si>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</si>
  <si>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</si>
  <si>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</si>
  <si>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</si>
  <si>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</si>
  <si>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</si>
  <si>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</si>
  <si>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</si>
  <si>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</si>
  <si>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</si>
  <si>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</si>
  <si>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</si>
  <si>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</si>
  <si>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</si>
  <si>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</si>
  <si>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</si>
  <si>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</si>
  <si>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</si>
  <si>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</si>
  <si>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</si>
  <si>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</si>
  <si>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</si>
  <si>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</si>
  <si>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</si>
  <si>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</si>
  <si>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</si>
  <si>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</si>
  <si>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</si>
  <si>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</si>
  <si>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</si>
  <si>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</si>
  <si>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</si>
  <si>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</si>
  <si>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</si>
  <si>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</si>
  <si>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</si>
  <si>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</si>
  <si>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</si>
  <si>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</si>
  <si>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</si>
  <si>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</si>
  <si>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</si>
  <si>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</si>
  <si>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</si>
  <si>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</si>
  <si>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</si>
  <si>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</si>
  <si>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</si>
  <si>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</si>
  <si>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</si>
  <si>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</si>
  <si>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</si>
  <si>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</si>
  <si>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</si>
  <si>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</si>
  <si>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</si>
  <si>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</si>
  <si>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</si>
  <si>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</si>
  <si>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</si>
  <si>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</si>
  <si>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</si>
  <si>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</si>
  <si>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</si>
  <si>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</si>
  <si>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</si>
  <si>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</si>
  <si>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</si>
  <si>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</si>
  <si>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</si>
  <si>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</si>
  <si>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</si>
  <si>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</si>
  <si>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</si>
  <si>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</si>
  <si>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</si>
  <si>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</si>
  <si>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</si>
  <si>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</si>
  <si>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</si>
  <si>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</si>
  <si>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</si>
  <si>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</si>
  <si>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</si>
  <si>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</si>
  <si>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</si>
  <si>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</si>
  <si>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</si>
  <si>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</si>
  <si>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</si>
  <si>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</si>
  <si>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</si>
  <si>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</si>
  <si>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</si>
  <si>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</si>
  <si>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</si>
  <si>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</si>
  <si>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</si>
  <si>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</si>
  <si>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</si>
  <si>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</si>
  <si>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</si>
  <si>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</si>
  <si>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</si>
  <si>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</si>
  <si>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</si>
  <si>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</si>
  <si>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</si>
  <si>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</si>
  <si>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</si>
  <si>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</si>
  <si>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</si>
  <si>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</si>
  <si>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</si>
  <si>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</si>
  <si>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</si>
  <si>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</si>
  <si>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</si>
  <si>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</si>
  <si>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</si>
  <si>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</si>
  <si>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</si>
  <si>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</si>
  <si>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</si>
  <si>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</si>
  <si>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</si>
  <si>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</si>
  <si>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</si>
  <si>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</si>
  <si>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</si>
  <si>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</si>
  <si>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</si>
  <si>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</si>
  <si>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</si>
  <si>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</si>
  <si>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</si>
  <si>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</si>
  <si>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</si>
  <si>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</si>
  <si>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</si>
  <si>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</si>
  <si>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</si>
  <si>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</si>
  <si>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</si>
  <si>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</si>
  <si>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</si>
  <si>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</si>
  <si>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</si>
  <si>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</si>
  <si>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</si>
  <si>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</si>
  <si>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</si>
  <si>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</si>
  <si>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</si>
  <si>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</si>
  <si>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</si>
  <si>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</si>
  <si>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</si>
  <si>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</si>
  <si>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</si>
  <si>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</si>
  <si>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</si>
  <si>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</si>
  <si>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</si>
  <si>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</si>
  <si>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</si>
  <si>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</si>
  <si>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</si>
  <si>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</si>
  <si>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</si>
  <si>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</si>
  <si>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</si>
  <si>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</si>
  <si>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</si>
  <si>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</si>
  <si>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</si>
  <si>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</si>
  <si>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</si>
  <si>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</si>
  <si>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</si>
  <si>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</si>
  <si>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</si>
  <si>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</si>
  <si>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</si>
  <si>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</si>
  <si>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</si>
  <si>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</si>
  <si>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</si>
  <si>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</si>
  <si>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</si>
  <si>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</si>
  <si>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</si>
  <si>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</si>
  <si>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</si>
  <si>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</si>
  <si>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</si>
  <si>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</si>
  <si>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</si>
  <si>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</si>
  <si>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</si>
  <si>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</si>
  <si>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</si>
  <si>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</si>
  <si>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</si>
  <si>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</si>
  <si>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</si>
  <si>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</si>
  <si>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</si>
  <si>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</si>
  <si>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</si>
  <si>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</si>
  <si>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</si>
  <si>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</si>
  <si>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</si>
  <si>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</si>
  <si>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</si>
  <si>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</si>
  <si>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</si>
  <si>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</si>
  <si>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</si>
  <si>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</si>
  <si>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</si>
  <si>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</si>
  <si>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</si>
  <si>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</si>
  <si>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</si>
  <si>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</si>
  <si>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</si>
  <si>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</si>
  <si>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</si>
  <si>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</si>
  <si>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</si>
  <si>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</si>
  <si>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</si>
  <si>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</si>
  <si>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</si>
  <si>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</si>
  <si>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</si>
  <si>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</si>
  <si>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</si>
  <si>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</si>
  <si>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</si>
  <si>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</si>
  <si>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</si>
  <si>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</si>
  <si>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</si>
  <si>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</si>
  <si>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</si>
  <si>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</si>
  <si>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</si>
  <si>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</si>
  <si>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</si>
  <si>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</si>
  <si>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</si>
  <si>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</si>
  <si>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</si>
  <si>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</si>
  <si>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</si>
  <si>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</si>
  <si>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</si>
  <si>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</si>
  <si>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</si>
  <si>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</si>
  <si>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</si>
  <si>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</si>
  <si>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</si>
  <si>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</si>
  <si>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</si>
  <si>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</si>
  <si>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</si>
  <si>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</si>
  <si>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</si>
  <si>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</si>
  <si>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</si>
  <si>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</si>
  <si>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</si>
  <si>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</si>
  <si>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</si>
  <si>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</si>
  <si>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</si>
  <si>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</si>
  <si>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</si>
  <si>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</si>
  <si>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</si>
  <si>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</si>
  <si>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</si>
  <si>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</si>
  <si>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</si>
  <si>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</si>
  <si>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</si>
  <si>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</si>
  <si>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</si>
  <si>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</si>
  <si>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</si>
  <si>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</si>
  <si>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</si>
  <si>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</si>
  <si>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</si>
  <si>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</si>
  <si>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</si>
  <si>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</si>
  <si>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</si>
  <si>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</si>
  <si>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</si>
  <si>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</si>
  <si>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</si>
  <si>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</si>
  <si>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</si>
  <si>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</si>
  <si>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</si>
  <si>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</si>
  <si>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</si>
  <si>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</si>
  <si>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</si>
  <si>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</si>
  <si>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</si>
  <si>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</si>
  <si>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</si>
  <si>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</si>
  <si>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</si>
  <si>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</si>
  <si>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</si>
  <si>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</si>
  <si>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</si>
  <si>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</si>
  <si>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</si>
  <si>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</si>
  <si>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</si>
  <si>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</si>
  <si>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</si>
  <si>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</si>
  <si>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</si>
  <si>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</si>
  <si>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</si>
  <si>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</si>
  <si>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</si>
  <si>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</si>
  <si>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</si>
  <si>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</si>
  <si>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</si>
  <si>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</si>
  <si>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</si>
  <si>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</si>
  <si>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</si>
  <si>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</si>
  <si>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</si>
  <si>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</si>
  <si>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</si>
  <si>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</si>
  <si>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</si>
  <si>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</si>
  <si>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</si>
  <si>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</si>
  <si>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</si>
  <si>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</si>
  <si>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</si>
  <si>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</si>
  <si>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</si>
  <si>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</si>
  <si>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</si>
  <si>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</si>
  <si>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</si>
  <si>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</si>
  <si>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</si>
  <si>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</si>
  <si>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</si>
  <si>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</si>
  <si>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</si>
  <si>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</si>
  <si>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</si>
  <si>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</si>
  <si>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</si>
  <si>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</si>
  <si>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</si>
  <si>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</si>
  <si>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</si>
  <si>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</si>
  <si>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</si>
  <si>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</si>
  <si>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</si>
  <si>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</si>
  <si>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</si>
  <si>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</si>
  <si>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</si>
  <si>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</si>
  <si>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</si>
  <si>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</si>
  <si>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</si>
  <si>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</si>
  <si>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</si>
  <si>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</si>
  <si>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</si>
  <si>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</si>
  <si>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</si>
  <si>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</si>
  <si>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</si>
  <si>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</si>
  <si>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</si>
  <si>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</si>
  <si>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</si>
  <si>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</si>
  <si>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</si>
  <si>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</si>
  <si>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</si>
  <si>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</si>
  <si>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</si>
  <si>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</si>
  <si>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</si>
  <si>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</si>
  <si>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</si>
  <si>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</si>
  <si>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</si>
  <si>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</si>
  <si>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</si>
  <si>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</si>
  <si>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</si>
  <si>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</si>
  <si>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</si>
  <si>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</si>
  <si>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</si>
  <si>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</si>
  <si>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</si>
  <si>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</si>
  <si>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</si>
  <si>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</si>
  <si>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</si>
  <si>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</si>
  <si>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</si>
  <si>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</si>
  <si>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</si>
  <si>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</si>
  <si>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</si>
  <si>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</si>
  <si>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</si>
  <si>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</si>
  <si>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</si>
  <si>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</si>
  <si>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</si>
  <si>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</si>
  <si>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</si>
  <si>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</si>
  <si>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</si>
  <si>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</si>
  <si>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</si>
  <si>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</si>
  <si>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</si>
  <si>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</si>
  <si>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</si>
  <si>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</si>
  <si>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</si>
  <si>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</si>
  <si>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</si>
  <si>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</si>
  <si>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</si>
  <si>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</si>
  <si>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</si>
  <si>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</si>
  <si>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</si>
  <si>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</si>
  <si>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</si>
  <si>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</si>
  <si>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</si>
  <si>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</si>
  <si>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</si>
  <si>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</si>
  <si>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</si>
  <si>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</si>
  <si>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</si>
  <si>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</si>
  <si>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</si>
  <si>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</si>
  <si>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</si>
  <si>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</si>
  <si>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</si>
  <si>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</si>
  <si>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</si>
  <si>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</si>
  <si>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</si>
  <si>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</si>
  <si>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</si>
  <si>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</si>
  <si>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</si>
  <si>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</si>
  <si>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</si>
  <si>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</si>
  <si>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</si>
  <si>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</si>
  <si>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</si>
  <si>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</si>
  <si>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</si>
  <si>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</si>
  <si>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</si>
  <si>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</si>
  <si>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</si>
  <si>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</si>
  <si>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</si>
  <si>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</si>
  <si>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</si>
  <si>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</si>
  <si>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</si>
  <si>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</si>
  <si>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</si>
  <si>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</si>
  <si>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</si>
  <si>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</si>
  <si>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</si>
  <si>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</si>
  <si>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</si>
  <si>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</si>
  <si>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</si>
  <si>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</si>
  <si>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</si>
  <si>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</si>
  <si>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</si>
  <si>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</si>
  <si>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</si>
  <si>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</si>
  <si>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</si>
  <si>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</si>
  <si>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</si>
  <si>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</si>
  <si>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</si>
  <si>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</si>
  <si>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</si>
  <si>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</si>
  <si>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</si>
  <si>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</si>
  <si>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</si>
  <si>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</si>
  <si>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</si>
  <si>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</si>
  <si>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</si>
  <si>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</si>
  <si>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</si>
  <si>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</si>
  <si>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</si>
  <si>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</si>
  <si>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</si>
  <si>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</si>
  <si>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</si>
  <si>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</si>
  <si>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</si>
  <si>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</si>
  <si>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</si>
  <si>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</si>
  <si>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</si>
  <si>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</si>
  <si>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</si>
  <si>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</si>
  <si>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</si>
  <si>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</si>
  <si>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</si>
  <si>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</si>
  <si>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</si>
  <si>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</si>
  <si>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</si>
  <si>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</si>
  <si>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</si>
  <si>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</si>
  <si>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</si>
  <si>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</si>
  <si>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</si>
  <si>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</si>
  <si>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</si>
  <si>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</si>
  <si>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</si>
  <si>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</si>
  <si>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</si>
  <si>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</si>
  <si>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</si>
  <si>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</si>
  <si>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</si>
  <si>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</si>
  <si>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</si>
  <si>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</si>
  <si>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</si>
  <si>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</si>
  <si>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</si>
  <si>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</si>
  <si>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</si>
  <si>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</si>
  <si>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</si>
  <si>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</si>
  <si>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</si>
  <si>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</si>
  <si>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</si>
  <si>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</si>
  <si>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</si>
  <si>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</si>
  <si>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</si>
  <si>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</si>
  <si>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</si>
  <si>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</si>
  <si>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</si>
  <si>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</si>
  <si>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</si>
  <si>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</si>
  <si>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</si>
  <si>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</si>
  <si>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</si>
  <si>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</si>
  <si>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</si>
  <si>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</si>
  <si>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</si>
  <si>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</si>
  <si>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</si>
  <si>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</si>
  <si>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</si>
  <si>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</si>
  <si>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</si>
  <si>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</si>
  <si>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</si>
  <si>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</si>
  <si>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</si>
  <si>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</si>
  <si>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</si>
  <si>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</si>
  <si>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</si>
  <si>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</si>
  <si>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</si>
  <si>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</si>
  <si>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</si>
  <si>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</si>
  <si>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</si>
  <si>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</si>
  <si>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</si>
  <si>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</si>
  <si>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</si>
  <si>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</si>
  <si>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</si>
  <si>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</si>
  <si>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</si>
  <si>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</si>
  <si>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</si>
  <si>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</si>
  <si>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</si>
  <si>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</si>
  <si>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</si>
  <si>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</si>
  <si>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</si>
  <si>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</si>
  <si>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</si>
  <si>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</si>
  <si>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</si>
  <si>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</si>
  <si>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</si>
  <si>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</si>
  <si>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</si>
  <si>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</si>
  <si>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</si>
  <si>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</si>
  <si>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</si>
  <si>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</si>
  <si>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</si>
  <si>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</si>
  <si>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</si>
  <si>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</si>
  <si>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</si>
  <si>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</si>
  <si>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</si>
  <si>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</si>
  <si>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</si>
  <si>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</si>
  <si>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</si>
  <si>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</si>
  <si>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</si>
  <si>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</si>
  <si>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</si>
  <si>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</si>
  <si>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</si>
  <si>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</si>
  <si>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</si>
  <si>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</si>
  <si>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</si>
  <si>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</si>
  <si>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</si>
  <si>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</si>
  <si>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</si>
  <si>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</si>
  <si>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</si>
  <si>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</si>
  <si>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</si>
  <si>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</si>
  <si>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</si>
  <si>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</si>
  <si>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</si>
  <si>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</si>
  <si>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</si>
  <si>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</si>
  <si>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</si>
  <si>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</si>
  <si>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</si>
  <si>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</si>
  <si>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</si>
  <si>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</si>
  <si>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</si>
  <si>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</si>
  <si>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</si>
  <si>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</si>
  <si>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</si>
  <si>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</si>
  <si>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</si>
  <si>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</si>
  <si>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</si>
  <si>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</si>
  <si>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</si>
  <si>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</si>
  <si>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</si>
  <si>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</si>
  <si>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</si>
  <si>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</si>
  <si>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</si>
  <si>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</si>
  <si>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</si>
  <si>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</si>
  <si>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</si>
  <si>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</si>
  <si>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</si>
  <si>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</si>
  <si>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</si>
  <si>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</si>
  <si>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</si>
  <si>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</si>
  <si>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</si>
  <si>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</si>
  <si>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</si>
  <si>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</si>
  <si>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</si>
  <si>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</si>
  <si>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</si>
  <si>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</si>
  <si>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</si>
  <si>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</si>
  <si>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</si>
  <si>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</si>
  <si>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</si>
  <si>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</si>
  <si>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</si>
  <si>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</si>
  <si>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</si>
  <si>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</si>
  <si>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</si>
  <si>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</si>
  <si>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</si>
  <si>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</si>
  <si>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</si>
  <si>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</si>
  <si>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</si>
  <si>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</si>
  <si>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</si>
  <si>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</si>
  <si>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</si>
  <si>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</si>
  <si>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</si>
  <si>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</si>
  <si>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</si>
  <si>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</si>
  <si>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</si>
  <si>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</si>
  <si>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</si>
  <si>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</si>
  <si>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</si>
  <si>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</si>
  <si>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</si>
  <si>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</si>
  <si>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</si>
  <si>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</si>
  <si>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</si>
  <si>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</si>
  <si>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</si>
  <si>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</si>
  <si>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</si>
  <si>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</si>
  <si>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</si>
  <si>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</si>
  <si>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</si>
  <si>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</si>
  <si>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</si>
  <si>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</si>
  <si>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</si>
  <si>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</si>
  <si>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</si>
  <si>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</si>
  <si>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</si>
  <si>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</si>
  <si>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</si>
  <si>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</si>
  <si>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</si>
  <si>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</si>
  <si>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</si>
  <si>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</si>
  <si>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</si>
  <si>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</si>
  <si>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</si>
  <si>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</si>
  <si>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</si>
  <si>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</si>
  <si>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</si>
  <si>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</si>
  <si>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</si>
  <si>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</si>
  <si>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</si>
  <si>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</si>
  <si>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</si>
  <si>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</si>
  <si>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</si>
  <si>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</si>
  <si>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</si>
  <si>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</si>
  <si>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</si>
  <si>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</si>
  <si>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</si>
  <si>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</si>
  <si>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</si>
  <si>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</si>
  <si>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</si>
  <si>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</si>
  <si>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</si>
  <si>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</si>
  <si>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</si>
  <si>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</si>
  <si>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</si>
  <si>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</si>
  <si>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</si>
  <si>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</si>
  <si>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</si>
  <si>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</si>
  <si>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</si>
  <si>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</si>
  <si>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</si>
  <si>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</si>
  <si>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</si>
  <si>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</si>
  <si>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</si>
  <si>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</si>
  <si>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</si>
  <si>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</si>
  <si>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</si>
  <si>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</si>
  <si>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</si>
  <si>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</si>
  <si>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</si>
  <si>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</si>
  <si>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</si>
  <si>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</si>
  <si>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</si>
  <si>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</si>
  <si>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</si>
  <si>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</si>
  <si>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</si>
  <si>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</si>
  <si>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</si>
  <si>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</si>
  <si>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</si>
  <si>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</si>
  <si>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</si>
  <si>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</si>
  <si>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</si>
  <si>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</si>
  <si>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</si>
  <si>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</si>
  <si>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</si>
  <si>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</si>
  <si>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</si>
  <si>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</si>
  <si>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</si>
  <si>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</si>
  <si>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</si>
  <si>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</si>
  <si>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</si>
  <si>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</si>
  <si>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</si>
  <si>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</si>
  <si>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</si>
  <si>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</si>
  <si>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</si>
  <si>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</si>
  <si>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</si>
  <si>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</si>
  <si>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</si>
  <si>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</si>
  <si>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</si>
  <si>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</si>
  <si>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</si>
  <si>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</si>
  <si>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</si>
  <si>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</si>
  <si>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</si>
  <si>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</si>
  <si>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</si>
  <si>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</si>
  <si>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</si>
  <si>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</si>
  <si>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</si>
  <si>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</si>
  <si>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</si>
  <si>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</si>
  <si>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</si>
  <si>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</si>
  <si>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</si>
  <si>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</si>
  <si>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</si>
  <si>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</si>
  <si>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</si>
  <si>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</si>
  <si>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</si>
  <si>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</si>
  <si>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</si>
  <si>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</si>
  <si>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</si>
  <si>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</si>
  <si>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</si>
  <si>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</si>
  <si>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</si>
  <si>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</si>
  <si>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</si>
  <si>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</si>
  <si>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</si>
  <si>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</si>
  <si>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</si>
  <si>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</si>
  <si>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</si>
  <si>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</si>
  <si>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</si>
  <si>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</si>
  <si>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</si>
  <si>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</si>
  <si>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</si>
  <si>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</si>
  <si>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</si>
  <si>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</si>
  <si>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</si>
  <si>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</si>
  <si>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</si>
  <si>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</si>
  <si>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</si>
  <si>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</si>
  <si>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</si>
  <si>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</si>
  <si>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</si>
  <si>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</si>
  <si>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</si>
  <si>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</si>
  <si>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</si>
  <si>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</si>
  <si>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</si>
  <si>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</si>
  <si>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</si>
  <si>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</si>
  <si>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</si>
  <si>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</si>
  <si>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</si>
  <si>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</si>
  <si>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</si>
  <si>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</si>
  <si>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</si>
  <si>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</si>
  <si>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</si>
  <si>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</si>
  <si>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</si>
  <si>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</si>
  <si>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</si>
  <si>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</si>
  <si>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</si>
  <si>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</si>
  <si>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</si>
  <si>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</si>
  <si>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</si>
  <si>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</si>
  <si>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</si>
  <si>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</si>
  <si>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</si>
  <si>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</si>
  <si>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</si>
  <si>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</si>
  <si>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</si>
  <si>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</si>
  <si>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</si>
  <si>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</si>
  <si>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</si>
  <si>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</si>
  <si>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</si>
  <si>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</si>
  <si>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</si>
  <si>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</si>
  <si>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</si>
  <si>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</si>
  <si>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</si>
  <si>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</si>
  <si>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</si>
  <si>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</si>
  <si>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</si>
  <si>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</si>
  <si>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</si>
  <si>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</si>
  <si>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</si>
  <si>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</si>
  <si>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</si>
  <si>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</si>
  <si>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</si>
  <si>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</si>
  <si>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</si>
  <si>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</si>
  <si>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</si>
  <si>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</si>
  <si>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</si>
  <si>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</si>
  <si>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</si>
  <si>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</si>
  <si>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</si>
  <si>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</si>
  <si>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</si>
  <si>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</si>
  <si>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</si>
  <si>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</si>
  <si>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</si>
  <si>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</si>
  <si>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</si>
  <si>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</si>
  <si>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</si>
  <si>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</si>
  <si>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</si>
  <si>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</si>
  <si>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</si>
  <si>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</si>
  <si>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</si>
  <si>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</si>
  <si>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</si>
  <si>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</si>
  <si>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</si>
  <si>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</si>
  <si>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</si>
  <si>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</si>
  <si>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</si>
  <si>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</si>
  <si>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</si>
  <si>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</si>
  <si>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</si>
  <si>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</si>
  <si>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</si>
  <si>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</si>
  <si>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</si>
  <si>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</si>
  <si>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</si>
  <si>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</si>
  <si>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</si>
  <si>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</si>
  <si>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</si>
  <si>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</si>
  <si>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</si>
  <si>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</si>
  <si>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</si>
  <si>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</si>
  <si>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</si>
  <si>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</si>
  <si>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</si>
  <si>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</si>
  <si>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</si>
  <si>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</si>
  <si>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</si>
  <si>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</si>
  <si>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</si>
  <si>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</si>
  <si>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</si>
  <si>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</si>
  <si>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</si>
  <si>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</si>
  <si>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</si>
  <si>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</si>
  <si>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</si>
  <si>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</si>
  <si>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</si>
  <si>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</si>
  <si>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</si>
  <si>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</si>
  <si>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</si>
  <si>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</si>
  <si>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</si>
  <si>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</si>
  <si>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</si>
  <si>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</si>
  <si>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</si>
  <si>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</si>
  <si>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</si>
  <si>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</si>
  <si>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</si>
  <si>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</si>
  <si>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</si>
  <si>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</si>
  <si>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</si>
  <si>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</si>
  <si>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</si>
  <si>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</si>
  <si>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</si>
  <si>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</si>
  <si>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</si>
  <si>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</si>
  <si>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</si>
  <si>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</si>
  <si>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</si>
  <si>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</si>
  <si>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</si>
  <si>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</si>
  <si>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</si>
  <si>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</si>
  <si>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</si>
  <si>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</si>
  <si>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</si>
  <si>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</si>
  <si>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</si>
  <si>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</si>
  <si>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</si>
  <si>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</si>
  <si>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</si>
  <si>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</si>
  <si>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</si>
  <si>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</si>
  <si>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</si>
  <si>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</si>
  <si>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</si>
  <si>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</si>
  <si>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</si>
  <si>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</si>
  <si>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</si>
  <si>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</si>
  <si>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</si>
  <si>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</si>
  <si>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</si>
  <si>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</si>
  <si>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</si>
  <si>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</si>
  <si>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</si>
  <si>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</si>
  <si>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</si>
  <si>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</si>
  <si>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</si>
  <si>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</si>
  <si>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</si>
  <si>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</si>
  <si>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</si>
  <si>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</si>
  <si>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</si>
  <si>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</si>
  <si>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</si>
  <si>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</si>
  <si>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</si>
  <si>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</si>
  <si>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</si>
  <si>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</si>
  <si>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</si>
  <si>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</si>
  <si>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</si>
  <si>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</si>
  <si>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</si>
  <si>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</si>
  <si>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</si>
  <si>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</si>
  <si>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</si>
  <si>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</si>
  <si>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</si>
  <si>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</si>
  <si>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</si>
  <si>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</si>
  <si>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</si>
  <si>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</si>
  <si>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</si>
  <si>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</si>
  <si>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</si>
  <si>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</si>
  <si>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</si>
  <si>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</si>
  <si>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</si>
  <si>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</si>
  <si>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</si>
  <si>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</si>
  <si>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</si>
  <si>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</si>
  <si>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</si>
  <si>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</si>
  <si>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</si>
  <si>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</si>
  <si>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</si>
  <si>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</si>
  <si>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</si>
  <si>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</si>
  <si>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</si>
  <si>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</si>
  <si>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</si>
  <si>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</si>
  <si>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</si>
  <si>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</si>
  <si>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</si>
  <si>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</si>
  <si>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</si>
  <si>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</si>
  <si>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</si>
  <si>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</si>
  <si>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</si>
  <si>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</si>
  <si>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</si>
  <si>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</si>
  <si>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</si>
  <si>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</si>
  <si>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</si>
  <si>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</si>
  <si>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</si>
  <si>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</si>
  <si>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</si>
  <si>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</si>
  <si>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</si>
  <si>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</si>
  <si>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</si>
  <si>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</si>
  <si>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</si>
  <si>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</si>
  <si>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</si>
  <si>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</si>
  <si>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</si>
  <si>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</si>
  <si>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</si>
  <si>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</si>
  <si>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</si>
  <si>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</si>
  <si>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</si>
  <si>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</si>
  <si>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</si>
  <si>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</si>
  <si>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</si>
  <si>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</si>
  <si>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</si>
  <si>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</si>
  <si>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</si>
  <si>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</si>
  <si>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</si>
  <si>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</si>
  <si>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</si>
  <si>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</si>
  <si>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</si>
  <si>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</si>
  <si>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</si>
  <si>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</si>
  <si>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</si>
  <si>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</si>
  <si>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</si>
  <si>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</si>
  <si>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</si>
  <si>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</si>
  <si>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</si>
  <si>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</si>
  <si>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</si>
  <si>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</si>
  <si>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</si>
  <si>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</si>
  <si>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</si>
  <si>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</si>
  <si>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</si>
  <si>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</si>
  <si>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</si>
  <si>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</si>
  <si>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</si>
  <si>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</si>
  <si>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</si>
  <si>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</si>
  <si>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</si>
  <si>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</si>
  <si>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</si>
  <si>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</si>
  <si>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</si>
  <si>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</si>
  <si>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</si>
  <si>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</si>
  <si>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</si>
  <si>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</si>
  <si>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</si>
  <si>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</si>
  <si>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</si>
  <si>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</si>
  <si>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</si>
  <si>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</si>
  <si>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</si>
  <si>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</si>
  <si>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</si>
  <si>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</si>
  <si>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</si>
  <si>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</si>
  <si>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</si>
  <si>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</si>
  <si>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</si>
  <si>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</si>
  <si>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</si>
  <si>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</si>
  <si>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</si>
  <si>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</si>
  <si>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</si>
  <si>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</si>
  <si>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</si>
  <si>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</si>
  <si>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</si>
  <si>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</si>
  <si>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</si>
  <si>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</si>
  <si>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</si>
  <si>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</si>
  <si>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</si>
  <si>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</si>
  <si>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</si>
  <si>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</si>
  <si>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</si>
  <si>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</si>
  <si>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</si>
  <si>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</si>
  <si>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</si>
  <si>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</si>
  <si>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</si>
  <si>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</si>
  <si>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</si>
  <si>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</si>
  <si>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</si>
  <si>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</si>
  <si>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</si>
  <si>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</si>
  <si>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</si>
  <si>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</si>
  <si>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</si>
  <si>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</si>
  <si>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</si>
  <si>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</si>
  <si>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</si>
  <si>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</si>
  <si>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</si>
  <si>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</si>
  <si>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</si>
  <si>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</si>
  <si>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</si>
  <si>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</si>
  <si>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</si>
  <si>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</si>
  <si>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</si>
  <si>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</si>
  <si>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</si>
  <si>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</si>
  <si>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</si>
  <si>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</si>
  <si>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</si>
  <si>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</si>
  <si>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</si>
  <si>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</si>
  <si>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</si>
  <si>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</si>
  <si>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</si>
  <si>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</si>
  <si>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</si>
  <si>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</si>
  <si>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</si>
  <si>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</si>
  <si>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</si>
  <si>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</si>
  <si>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</si>
  <si>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</si>
  <si>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</si>
  <si>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</si>
  <si>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</si>
  <si>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</si>
  <si>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</si>
  <si>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</si>
  <si>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</si>
  <si>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</si>
  <si>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</si>
  <si>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</si>
  <si>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</si>
  <si>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</si>
  <si>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</si>
  <si>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</si>
  <si>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</si>
  <si>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</si>
  <si>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</si>
  <si>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</si>
  <si>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</si>
  <si>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</si>
  <si>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</si>
  <si>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</si>
  <si>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</si>
  <si>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</si>
  <si>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</si>
  <si>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</si>
  <si>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</si>
  <si>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</si>
  <si>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</si>
  <si>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</si>
  <si>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</si>
  <si>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</si>
  <si>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</si>
  <si>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</si>
  <si>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</si>
  <si>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</si>
  <si>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</si>
  <si>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</si>
  <si>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</si>
  <si>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</si>
  <si>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</si>
  <si>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</si>
  <si>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</si>
  <si>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</si>
  <si>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</si>
  <si>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</si>
  <si>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</si>
  <si>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</si>
  <si>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</si>
  <si>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</si>
  <si>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</si>
  <si>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</si>
  <si>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</si>
  <si>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</si>
  <si>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</si>
  <si>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</si>
  <si>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</si>
  <si>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</si>
  <si>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</si>
  <si>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</si>
  <si>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</si>
  <si>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</si>
  <si>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</si>
  <si>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</si>
  <si>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</si>
  <si>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</si>
  <si>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</si>
  <si>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</si>
  <si>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</si>
  <si>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</si>
  <si>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</si>
  <si>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</si>
  <si>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</si>
  <si>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</si>
  <si>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</si>
  <si>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</si>
  <si>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</si>
  <si>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</si>
  <si>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</si>
  <si>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</si>
  <si>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</si>
  <si>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</si>
  <si>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</si>
  <si>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</si>
  <si>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</si>
  <si>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</si>
  <si>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</si>
  <si>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</si>
  <si>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</si>
  <si>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</si>
  <si>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</si>
  <si>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</si>
  <si>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</si>
  <si>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</si>
  <si>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</si>
  <si>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</si>
  <si>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</si>
  <si>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</si>
  <si>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</si>
  <si>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</si>
  <si>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</si>
  <si>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</si>
  <si>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</si>
  <si>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</si>
  <si>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</si>
  <si>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</si>
  <si>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</si>
  <si>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</si>
  <si>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</si>
  <si>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</si>
  <si>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</si>
  <si>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</si>
  <si>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</si>
  <si>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</si>
  <si>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</si>
  <si>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</si>
  <si>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</si>
  <si>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</si>
  <si>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</si>
  <si>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</si>
  <si>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</si>
  <si>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</si>
  <si>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</si>
  <si>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</si>
  <si>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</si>
  <si>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</si>
  <si>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</si>
  <si>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</si>
  <si>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</si>
  <si>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</si>
  <si>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</si>
  <si>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</si>
  <si>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</si>
  <si>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</si>
  <si>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</si>
  <si>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</si>
  <si>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</si>
  <si>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</si>
  <si>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</si>
  <si>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</si>
  <si>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</si>
  <si>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</si>
  <si>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</si>
  <si>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</si>
  <si>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</si>
  <si>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</si>
  <si>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</si>
  <si>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</si>
  <si>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</si>
  <si>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</si>
  <si>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</si>
  <si>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</si>
  <si>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</si>
  <si>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</si>
  <si>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</si>
  <si>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</si>
  <si>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</si>
  <si>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</si>
  <si>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</si>
  <si>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</si>
  <si>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</si>
  <si>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</si>
  <si>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</si>
  <si>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</si>
  <si>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</si>
  <si>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</si>
  <si>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</si>
  <si>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</si>
  <si>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</si>
  <si>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</si>
  <si>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</si>
  <si>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</si>
  <si>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</si>
  <si>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</si>
  <si>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</si>
  <si>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</si>
  <si>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</si>
  <si>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</si>
  <si>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</si>
  <si>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</si>
  <si>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</si>
  <si>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</si>
  <si>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</si>
  <si>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</si>
  <si>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</si>
  <si>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</si>
  <si>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</si>
  <si>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</si>
  <si>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</si>
  <si>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</si>
  <si>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</si>
  <si>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</si>
  <si>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</si>
  <si>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</si>
  <si>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</si>
  <si>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</si>
  <si>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</si>
  <si>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</si>
  <si>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</si>
  <si>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</si>
  <si>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</si>
  <si>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</si>
  <si>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</si>
  <si>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</si>
  <si>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</si>
  <si>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</si>
  <si>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</si>
  <si>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</si>
  <si>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</si>
  <si>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</si>
  <si>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</si>
  <si>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</si>
  <si>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</si>
  <si>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</si>
  <si>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</si>
  <si>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</si>
  <si>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</si>
  <si>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</si>
  <si>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</si>
  <si>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</si>
  <si>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</si>
  <si>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</si>
  <si>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</si>
  <si>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</si>
  <si>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</si>
  <si>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</si>
  <si>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</si>
  <si>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</si>
  <si>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</si>
  <si>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</si>
  <si>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</si>
  <si>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</si>
  <si>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</si>
  <si>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</si>
  <si>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</si>
  <si>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</si>
  <si>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</si>
  <si>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</si>
  <si>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</si>
  <si>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</si>
  <si>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</si>
  <si>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</si>
  <si>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</si>
  <si>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</si>
  <si>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</si>
  <si>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</si>
  <si>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</si>
  <si>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</si>
  <si>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</si>
  <si>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</si>
  <si>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</si>
  <si>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</si>
  <si>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</si>
  <si>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</si>
  <si>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</si>
  <si>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</si>
  <si>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</si>
  <si>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</si>
  <si>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</si>
  <si>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</si>
  <si>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</si>
  <si>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</si>
  <si>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</si>
  <si>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</si>
  <si>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</si>
  <si>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</si>
  <si>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</si>
  <si>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</si>
  <si>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</si>
  <si>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</si>
  <si>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</si>
  <si>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</si>
  <si>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</si>
  <si>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</si>
  <si>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</si>
  <si>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</si>
  <si>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</si>
  <si>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</si>
  <si>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</si>
  <si>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</si>
  <si>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</si>
  <si>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</si>
  <si>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</si>
  <si>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</si>
  <si>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</si>
  <si>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</si>
  <si>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</si>
  <si>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</si>
  <si>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</si>
  <si>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</si>
  <si>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</si>
  <si>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</si>
  <si>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</si>
  <si>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</si>
  <si>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</si>
  <si>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</si>
  <si>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</si>
  <si>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</si>
  <si>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</si>
  <si>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</si>
  <si>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</si>
  <si>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</si>
  <si>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</si>
  <si>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</si>
  <si>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</si>
  <si>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</si>
  <si>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</si>
  <si>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</si>
  <si>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</si>
  <si>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</si>
  <si>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</si>
  <si>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</si>
  <si>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</si>
  <si>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</si>
  <si>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</si>
  <si>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</si>
  <si>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</si>
  <si>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</si>
  <si>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</si>
  <si>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</si>
  <si>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</si>
  <si>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</si>
  <si>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</si>
  <si>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</si>
  <si>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</si>
  <si>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</si>
  <si>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</si>
  <si>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</si>
  <si>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</si>
  <si>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</si>
  <si>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</si>
  <si>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</si>
  <si>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</si>
  <si>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</si>
  <si>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</si>
  <si>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</si>
  <si>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</si>
  <si>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</si>
  <si>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</si>
  <si>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</si>
  <si>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</si>
  <si>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</si>
  <si>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</si>
  <si>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</si>
  <si>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</si>
  <si>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</si>
  <si>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</si>
  <si>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</si>
  <si>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</si>
  <si>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</si>
  <si>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</si>
  <si>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</si>
  <si>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</si>
  <si>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</si>
  <si>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</si>
  <si>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</si>
  <si>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</si>
  <si>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</si>
  <si>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</si>
  <si>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</si>
  <si>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</si>
  <si>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</si>
  <si>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</si>
  <si>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</si>
  <si>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</si>
  <si>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</si>
  <si>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</si>
  <si>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</si>
  <si>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</si>
  <si>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</si>
  <si>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</si>
  <si>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</si>
  <si>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</si>
  <si>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</si>
  <si>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</si>
  <si>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</si>
  <si>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</si>
  <si>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</si>
  <si>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</si>
  <si>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</si>
  <si>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</si>
  <si>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</si>
  <si>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</si>
  <si>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</si>
  <si>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</si>
  <si>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</si>
  <si>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</si>
  <si>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</si>
  <si>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</si>
  <si>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</si>
  <si>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</si>
  <si>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</si>
  <si>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</si>
  <si>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</si>
  <si>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</si>
  <si>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</si>
  <si>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</si>
  <si>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</si>
  <si>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</si>
  <si>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</si>
  <si>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</si>
  <si>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</si>
  <si>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</si>
  <si>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</si>
  <si>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</si>
  <si>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</si>
  <si>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</si>
  <si>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</si>
  <si>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</si>
  <si>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</si>
  <si>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</si>
  <si>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</si>
  <si>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</si>
  <si>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</si>
  <si>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</si>
  <si>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</si>
  <si>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</si>
  <si>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</si>
  <si>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</si>
  <si>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</si>
  <si>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</si>
  <si>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</si>
  <si>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</si>
  <si>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</si>
  <si>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</si>
  <si>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</si>
  <si>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</si>
  <si>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</si>
  <si>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</si>
  <si>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</si>
  <si>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</si>
  <si>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</si>
  <si>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</si>
  <si>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</si>
  <si>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</si>
  <si>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</si>
  <si>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</si>
  <si>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</si>
  <si>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</si>
  <si>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</si>
  <si>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</si>
  <si>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</si>
  <si>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</si>
  <si>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</si>
  <si>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</si>
  <si>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</si>
  <si>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</si>
  <si>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</si>
  <si>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</si>
  <si>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</si>
  <si>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</si>
  <si>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</si>
  <si>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</si>
  <si>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</si>
  <si>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</si>
  <si>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</si>
  <si>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</si>
  <si>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</si>
  <si>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</si>
  <si>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</si>
  <si>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</si>
  <si>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</si>
  <si>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</si>
  <si>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</si>
  <si>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</si>
  <si>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</si>
  <si>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</si>
  <si>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</si>
  <si>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</si>
  <si>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</si>
  <si>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</si>
  <si>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</si>
  <si>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</si>
  <si>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</si>
  <si>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</si>
  <si>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</si>
  <si>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</si>
  <si>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</si>
  <si>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</si>
  <si>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</si>
  <si>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</si>
  <si>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</si>
  <si>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</si>
  <si>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</si>
  <si>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</si>
  <si>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</si>
  <si>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</si>
  <si>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</si>
  <si>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</si>
  <si>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</si>
  <si>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</si>
  <si>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</si>
  <si>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</si>
  <si>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</si>
  <si>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</si>
  <si>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</si>
  <si>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</si>
  <si>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</si>
  <si>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</si>
  <si>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</si>
  <si>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</si>
  <si>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</si>
  <si>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</si>
  <si>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</si>
  <si>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</si>
  <si>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</si>
  <si>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</si>
  <si>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</si>
  <si>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</si>
  <si>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</si>
  <si>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</si>
  <si>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</si>
  <si>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</si>
  <si>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</si>
  <si>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</si>
  <si>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</si>
  <si>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</si>
  <si>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</si>
  <si>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</si>
  <si>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</si>
  <si>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</si>
  <si>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</si>
  <si>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</si>
  <si>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</si>
  <si>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</si>
  <si>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</si>
  <si>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</si>
  <si>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</si>
  <si>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</si>
  <si>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</si>
  <si>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</si>
  <si>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</si>
  <si>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</si>
  <si>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</si>
  <si>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</si>
  <si>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</si>
  <si>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</si>
  <si>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</si>
  <si>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</si>
  <si>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</si>
  <si>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</si>
  <si>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</si>
  <si>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</si>
  <si>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</si>
  <si>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</si>
  <si>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</si>
  <si>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</si>
  <si>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</si>
  <si>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</si>
  <si>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</si>
  <si>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</si>
  <si>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</si>
  <si>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</si>
  <si>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</si>
  <si>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</si>
  <si>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</si>
  <si>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</si>
  <si>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</si>
  <si>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</si>
  <si>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</si>
  <si>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</si>
  <si>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</si>
  <si>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</si>
  <si>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</si>
  <si>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</si>
  <si>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</si>
  <si>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</si>
  <si>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</si>
  <si>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</si>
  <si>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</si>
  <si>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</si>
  <si>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</si>
  <si>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</si>
  <si>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</si>
  <si>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</si>
  <si>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</si>
  <si>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</si>
  <si>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</si>
  <si>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</si>
  <si>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</si>
  <si>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</si>
  <si>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</si>
  <si>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</si>
  <si>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</si>
  <si>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</si>
  <si>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</si>
  <si>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</si>
  <si>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</si>
  <si>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</si>
  <si>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</si>
  <si>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</si>
  <si>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</si>
  <si>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</si>
  <si>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</si>
  <si>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</si>
  <si>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</si>
  <si>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</si>
  <si>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</si>
  <si>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</si>
  <si>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</si>
  <si>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</si>
  <si>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</si>
  <si>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</si>
  <si>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</si>
  <si>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</si>
  <si>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</si>
  <si>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</si>
  <si>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</si>
  <si>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</si>
  <si>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</si>
  <si>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</si>
  <si>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</si>
  <si>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</si>
  <si>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</si>
  <si>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</si>
  <si>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</si>
  <si>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</si>
  <si>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</si>
  <si>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</si>
  <si>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</si>
  <si>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</si>
  <si>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</si>
  <si>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</si>
  <si>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</si>
  <si>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</si>
  <si>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</si>
  <si>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</si>
  <si>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</si>
  <si>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</si>
  <si>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</si>
  <si>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</si>
  <si>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</si>
  <si>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</si>
  <si>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</si>
  <si>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</si>
  <si>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</si>
  <si>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</si>
  <si>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</si>
  <si>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</si>
  <si>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</si>
  <si>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</si>
  <si>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</si>
  <si>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</si>
  <si>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</si>
  <si>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</si>
  <si>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</si>
  <si>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</si>
  <si>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</si>
  <si>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</si>
  <si>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</si>
  <si>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</si>
  <si>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</si>
  <si>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</si>
  <si>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</si>
  <si>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</si>
  <si>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</si>
  <si>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</si>
  <si>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</si>
  <si>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</si>
  <si>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</si>
  <si>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</si>
  <si>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</si>
  <si>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</si>
  <si>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</si>
  <si>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</si>
  <si>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</si>
  <si>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</si>
  <si>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</si>
  <si>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</si>
  <si>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</si>
  <si>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</si>
  <si>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</si>
  <si>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</si>
  <si>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</si>
  <si>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</si>
  <si>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</si>
  <si>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</si>
  <si>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</si>
  <si>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</si>
  <si>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</si>
  <si>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</si>
  <si>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</si>
  <si>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</si>
  <si>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</si>
  <si>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</si>
  <si>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</si>
  <si>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</si>
  <si>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</si>
  <si>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</si>
  <si>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</si>
  <si>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</si>
  <si>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</si>
  <si>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</si>
  <si>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</si>
  <si>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</si>
  <si>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</si>
  <si>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</si>
  <si>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</si>
  <si>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</si>
  <si>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</si>
  <si>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</si>
  <si>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</si>
  <si>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</si>
  <si>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</si>
  <si>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</si>
  <si>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</si>
  <si>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</si>
  <si>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</si>
  <si>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</si>
  <si>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</si>
  <si>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</si>
  <si>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</si>
  <si>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</si>
  <si>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</si>
  <si>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</si>
  <si>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</si>
  <si>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</si>
  <si>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</si>
  <si>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</si>
  <si>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</si>
  <si>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</si>
  <si>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</si>
  <si>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</si>
  <si>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</si>
  <si>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</si>
  <si>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</si>
  <si>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</si>
  <si>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</si>
  <si>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</si>
  <si>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</si>
  <si>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</si>
  <si>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</si>
  <si>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</si>
  <si>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</si>
  <si>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</si>
  <si>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</si>
  <si>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</si>
  <si>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</si>
  <si>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</si>
  <si>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</si>
  <si>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</si>
  <si>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</si>
  <si>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</si>
  <si>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</si>
  <si>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</si>
  <si>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</si>
  <si>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</si>
  <si>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</si>
  <si>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</si>
  <si>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</si>
  <si>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</si>
  <si>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</si>
  <si>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</si>
  <si>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</si>
  <si>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</si>
  <si>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</si>
  <si>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</si>
  <si>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</si>
  <si>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</si>
  <si>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</si>
  <si>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</si>
  <si>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</si>
  <si>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</si>
  <si>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</si>
  <si>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</si>
  <si>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</si>
  <si>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</si>
  <si>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</si>
  <si>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</si>
  <si>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</si>
  <si>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</si>
  <si>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</si>
  <si>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</si>
  <si>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</si>
  <si>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</si>
  <si>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</si>
  <si>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</si>
  <si>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</si>
  <si>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</si>
  <si>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</si>
  <si>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</si>
  <si>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</si>
  <si>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</si>
  <si>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</si>
  <si>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</si>
  <si>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</si>
  <si>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</si>
  <si>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</si>
  <si>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</si>
  <si>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</si>
  <si>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</si>
  <si>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</si>
  <si>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</si>
  <si>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</si>
  <si>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</si>
  <si>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</si>
  <si>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</si>
  <si>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</si>
  <si>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</si>
  <si>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</si>
  <si>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</si>
  <si>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</si>
  <si>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</si>
  <si>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</si>
  <si>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</si>
  <si>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</si>
  <si>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</si>
  <si>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</si>
  <si>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</si>
  <si>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</si>
  <si>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</si>
  <si>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</si>
  <si>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</si>
  <si>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</si>
  <si>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</si>
  <si>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</si>
  <si>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</si>
  <si>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</si>
  <si>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</si>
  <si>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</si>
  <si>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</si>
  <si>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</si>
  <si>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</si>
  <si>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</si>
  <si>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</si>
  <si>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</si>
  <si>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</si>
  <si>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</si>
  <si>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</si>
  <si>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</si>
  <si>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</si>
  <si>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</si>
  <si>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</si>
  <si>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</si>
  <si>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</si>
  <si>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</si>
  <si>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</si>
  <si>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</si>
  <si>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</si>
  <si>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</si>
  <si>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</si>
  <si>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</si>
  <si>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</si>
  <si>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</si>
  <si>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</si>
  <si>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</si>
  <si>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</si>
  <si>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</si>
  <si>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</si>
  <si>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</si>
  <si>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</si>
  <si>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</si>
  <si>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</si>
  <si>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</si>
  <si>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</si>
  <si>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</si>
  <si>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</si>
  <si>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</si>
  <si>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</si>
  <si>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</si>
  <si>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</si>
  <si>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</si>
  <si>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</si>
  <si>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</si>
  <si>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</si>
  <si>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</si>
  <si>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</si>
  <si>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</si>
  <si>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</si>
  <si>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</si>
  <si>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</si>
  <si>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</si>
  <si>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</si>
  <si>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</si>
  <si>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</si>
  <si>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</si>
  <si>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</si>
  <si>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</si>
  <si>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</si>
  <si>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</si>
  <si>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</si>
  <si>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</si>
  <si>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</si>
  <si>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</si>
  <si>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</si>
  <si>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</si>
  <si>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</si>
  <si>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</si>
  <si>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</si>
  <si>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</si>
  <si>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</si>
  <si>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</si>
  <si>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</si>
  <si>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</si>
  <si>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</si>
  <si>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</si>
  <si>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</si>
  <si>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</si>
  <si>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</si>
  <si>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</si>
  <si>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</si>
  <si>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</si>
  <si>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</si>
  <si>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</si>
  <si>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</si>
  <si>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</si>
  <si>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</si>
  <si>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</si>
  <si>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</si>
  <si>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</si>
  <si>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</si>
  <si>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</si>
  <si>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</si>
  <si>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</si>
  <si>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</si>
  <si>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</si>
  <si>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</si>
  <si>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</si>
  <si>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</si>
  <si>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</si>
  <si>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</si>
  <si>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</si>
  <si>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</si>
  <si>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</si>
  <si>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</si>
  <si>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</si>
  <si>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</si>
  <si>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</si>
  <si>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</si>
  <si>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</si>
  <si>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</si>
  <si>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</si>
  <si>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</si>
  <si>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</si>
  <si>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</si>
  <si>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</si>
  <si>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</si>
  <si>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</si>
  <si>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</si>
  <si>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</si>
  <si>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</si>
  <si>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</si>
  <si>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</si>
  <si>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</si>
  <si>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</si>
  <si>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</si>
  <si>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</si>
  <si>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</si>
  <si>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</si>
  <si>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</si>
  <si>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</si>
  <si>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</si>
  <si>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</si>
  <si>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</si>
  <si>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</si>
  <si>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</si>
  <si>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</si>
  <si>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</si>
  <si>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</si>
  <si>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</si>
  <si>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</si>
  <si>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</si>
  <si>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</si>
  <si>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</si>
  <si>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</si>
  <si>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</si>
  <si>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</si>
  <si>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</si>
  <si>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</si>
  <si>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</si>
  <si>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</si>
  <si>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</si>
  <si>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</si>
  <si>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</si>
  <si>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</si>
  <si>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</si>
  <si>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</si>
  <si>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</si>
  <si>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</si>
  <si>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</si>
  <si>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</si>
  <si>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</si>
  <si>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</si>
  <si>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</si>
  <si>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</si>
  <si>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</si>
  <si>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</si>
  <si>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</si>
  <si>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</si>
  <si>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</si>
  <si>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</si>
  <si>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</si>
  <si>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</si>
  <si>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</si>
  <si>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</si>
  <si>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</si>
  <si>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</si>
  <si>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</si>
  <si>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</si>
  <si>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</si>
  <si>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</si>
  <si>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</si>
  <si>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</si>
  <si>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</si>
  <si>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</si>
  <si>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</si>
  <si>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</si>
  <si>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</si>
  <si>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</si>
  <si>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</si>
  <si>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</si>
  <si>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</si>
  <si>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</si>
  <si>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</si>
  <si>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</si>
  <si>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</si>
  <si>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</si>
  <si>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</si>
  <si>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</si>
  <si>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</si>
  <si>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</si>
  <si>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</si>
  <si>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</si>
  <si>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</si>
  <si>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</si>
  <si>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</si>
  <si>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</si>
  <si>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</si>
  <si>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</si>
  <si>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</si>
  <si>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</si>
  <si>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</si>
  <si>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</si>
  <si>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</si>
  <si>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</si>
  <si>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</si>
  <si>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</si>
  <si>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</si>
  <si>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</si>
  <si>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</si>
  <si>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</si>
  <si>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</si>
  <si>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</si>
  <si>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</si>
  <si>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</si>
  <si>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</si>
  <si>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</si>
  <si>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</si>
  <si>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</si>
  <si>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</si>
  <si>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</si>
  <si>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</si>
  <si>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</si>
  <si>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</si>
  <si>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</si>
  <si>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</si>
  <si>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</si>
  <si>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</si>
  <si>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</si>
  <si>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</si>
  <si>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</si>
  <si>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</si>
  <si>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</si>
  <si>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</si>
  <si>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</si>
  <si>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</si>
  <si>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</si>
  <si>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</si>
  <si>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</si>
  <si>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</si>
  <si>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</si>
  <si>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</si>
  <si>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</si>
  <si>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</si>
  <si>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</si>
  <si>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</si>
  <si>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</si>
  <si>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</si>
  <si>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</si>
  <si>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</si>
  <si>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</si>
  <si>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</si>
  <si>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</si>
  <si>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</si>
  <si>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</si>
  <si>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</si>
  <si>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</si>
  <si>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</si>
  <si>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</si>
  <si>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</si>
  <si>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</si>
  <si>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</si>
  <si>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</si>
  <si>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</si>
  <si>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</si>
  <si>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</si>
  <si>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</si>
  <si>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</si>
  <si>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</si>
  <si>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</si>
  <si>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</si>
  <si>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</si>
  <si>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</si>
  <si>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</si>
  <si>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</si>
  <si>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</si>
  <si>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</si>
  <si>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</si>
  <si>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</si>
  <si>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</si>
  <si>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</si>
  <si>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</si>
  <si>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</si>
  <si>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</si>
  <si>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</si>
  <si>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</si>
  <si>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</si>
  <si>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</si>
  <si>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</si>
  <si>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</si>
  <si>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</si>
  <si>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</si>
  <si>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</si>
  <si>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</si>
  <si>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</si>
  <si>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</si>
  <si>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</si>
  <si>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</si>
  <si>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</si>
  <si>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</si>
  <si>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</si>
  <si>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</si>
  <si>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</si>
  <si>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</si>
  <si>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</si>
  <si>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</si>
  <si>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</si>
  <si>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</si>
  <si>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</si>
  <si>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</si>
  <si>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</si>
  <si>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</si>
  <si>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</si>
  <si>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</si>
  <si>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</si>
  <si>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</si>
  <si>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</si>
  <si>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</si>
  <si>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</si>
  <si>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</si>
  <si>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</si>
  <si>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</si>
  <si>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</si>
  <si>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</si>
  <si>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</si>
  <si>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</si>
  <si>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</si>
  <si>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</si>
  <si>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</si>
  <si>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</si>
  <si>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</si>
  <si>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</si>
  <si>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</si>
  <si>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</si>
  <si>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</si>
  <si>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</si>
  <si>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</si>
  <si>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</si>
  <si>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</si>
  <si>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</si>
  <si>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</si>
  <si>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</si>
  <si>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</si>
  <si>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</si>
  <si>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</si>
  <si>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</si>
  <si>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</si>
  <si>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</si>
  <si>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</si>
  <si>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</si>
  <si>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</si>
  <si>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</si>
  <si>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</si>
  <si>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</si>
  <si>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</si>
  <si>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</si>
  <si>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</si>
  <si>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</si>
  <si>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</si>
  <si>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</si>
  <si>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</si>
  <si>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</si>
  <si>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</si>
  <si>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</si>
  <si>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</si>
  <si>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</si>
  <si>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</si>
  <si>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</si>
  <si>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</si>
  <si>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</si>
  <si>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</si>
  <si>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</si>
  <si>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</si>
  <si>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</si>
  <si>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</si>
  <si>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</si>
  <si>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</si>
  <si>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</si>
  <si>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</si>
  <si>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</si>
  <si>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</si>
  <si>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</si>
  <si>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</si>
  <si>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</si>
  <si>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</si>
  <si>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</si>
  <si>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</si>
  <si>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</si>
  <si>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</si>
  <si>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</si>
  <si>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</si>
  <si>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</si>
  <si>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</si>
  <si>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</si>
  <si>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</si>
  <si>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</si>
  <si>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</si>
  <si>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</si>
  <si>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</si>
  <si>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</si>
  <si>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</si>
  <si>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</si>
  <si>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</si>
  <si>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</si>
  <si>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</si>
  <si>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</si>
  <si>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</si>
  <si>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</si>
  <si>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</si>
  <si>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</si>
  <si>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</si>
  <si>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</si>
  <si>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</si>
  <si>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</si>
  <si>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</si>
  <si>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</si>
  <si>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</si>
  <si>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</si>
  <si>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</si>
  <si>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</si>
  <si>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</si>
  <si>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</si>
  <si>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</si>
  <si>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</si>
  <si>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</si>
  <si>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</si>
  <si>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</si>
  <si>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</si>
  <si>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</si>
  <si>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</si>
  <si>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</si>
  <si>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</si>
  <si>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</si>
  <si>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</si>
  <si>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</si>
  <si>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</si>
  <si>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</si>
  <si>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</si>
  <si>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</si>
  <si>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</si>
  <si>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</si>
  <si>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</si>
  <si>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</si>
  <si>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</si>
  <si>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</si>
  <si>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</si>
  <si>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</si>
  <si>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</si>
  <si>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</si>
  <si>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</si>
  <si>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</si>
  <si>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</si>
  <si>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</si>
  <si>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</si>
  <si>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</si>
  <si>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</si>
  <si>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</si>
  <si>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</si>
  <si>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</si>
  <si>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</si>
  <si>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</si>
  <si>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</si>
  <si>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</si>
  <si>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</si>
  <si>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</si>
  <si>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</si>
  <si>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</si>
  <si>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</si>
  <si>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</si>
  <si>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</si>
  <si>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</si>
  <si>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</si>
  <si>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</si>
  <si>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</si>
  <si>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</si>
  <si>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</si>
  <si>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</si>
  <si>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</si>
  <si>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</si>
  <si>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</si>
  <si>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</si>
  <si>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</si>
  <si>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</si>
  <si>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</si>
  <si>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</si>
  <si>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</si>
  <si>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</si>
  <si>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</si>
  <si>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</si>
  <si>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</si>
  <si>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</si>
  <si>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</si>
  <si>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</si>
  <si>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</si>
  <si>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</si>
  <si>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</si>
  <si>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</si>
  <si>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</si>
  <si>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</si>
  <si>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</si>
  <si>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</si>
  <si>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</si>
  <si>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</si>
  <si>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</si>
  <si>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</si>
  <si>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</si>
  <si>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</si>
  <si>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</si>
  <si>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</si>
  <si>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</si>
  <si>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</si>
  <si>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</si>
  <si>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</si>
  <si>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</si>
  <si>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</si>
  <si>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</si>
  <si>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</si>
  <si>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</si>
  <si>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</si>
  <si>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</si>
  <si>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</si>
  <si>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</si>
  <si>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</si>
  <si>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</si>
  <si>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</si>
  <si>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</si>
  <si>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</si>
  <si>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</si>
  <si>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</si>
  <si>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</si>
  <si>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</si>
  <si>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</si>
  <si>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</si>
  <si>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</si>
  <si>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</si>
  <si>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</si>
  <si>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</si>
  <si>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</si>
  <si>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</si>
  <si>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</si>
  <si>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</si>
  <si>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</si>
  <si>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</si>
  <si>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</si>
  <si>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</si>
  <si>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</si>
  <si>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</si>
  <si>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</si>
  <si>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</si>
  <si>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</si>
  <si>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</si>
  <si>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</si>
  <si>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</si>
  <si>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</si>
  <si>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</si>
  <si>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</si>
  <si>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</si>
  <si>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</si>
  <si>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</si>
  <si>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</si>
  <si>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</si>
  <si>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</si>
  <si>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</si>
  <si>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</si>
  <si>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</si>
  <si>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</si>
  <si>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</si>
  <si>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</si>
  <si>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</si>
  <si>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</si>
  <si>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</si>
  <si>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</si>
  <si>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</si>
  <si>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</si>
  <si>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</si>
  <si>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</si>
  <si>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</si>
  <si>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</si>
  <si>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</si>
  <si>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</si>
  <si>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</si>
  <si>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</si>
  <si>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</si>
  <si>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</si>
  <si>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</si>
  <si>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</si>
  <si>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</si>
  <si>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</si>
  <si>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</si>
  <si>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</si>
  <si>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</si>
  <si>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</si>
  <si>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</si>
  <si>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</si>
  <si>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</si>
  <si>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</si>
  <si>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</si>
  <si>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</si>
  <si>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</si>
  <si>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</si>
  <si>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</si>
  <si>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</si>
  <si>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</si>
  <si>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</si>
  <si>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</si>
  <si>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</si>
  <si>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</si>
  <si>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</si>
  <si>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</si>
  <si>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</si>
  <si>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</si>
  <si>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</si>
  <si>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</si>
  <si>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</si>
  <si>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</si>
  <si>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</si>
  <si>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</si>
  <si>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</si>
  <si>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</si>
  <si>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</si>
  <si>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</si>
  <si>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</si>
  <si>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</si>
  <si>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</si>
  <si>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</si>
  <si>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</si>
  <si>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</si>
  <si>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</si>
  <si>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</si>
  <si>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</si>
  <si>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</si>
  <si>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</si>
  <si>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</si>
  <si>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</si>
  <si>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</si>
  <si>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</si>
  <si>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</si>
  <si>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</si>
  <si>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</si>
  <si>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</si>
  <si>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</si>
  <si>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</si>
  <si>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</si>
  <si>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</si>
  <si>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</si>
  <si>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</si>
  <si>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</si>
  <si>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</si>
  <si>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</si>
  <si>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</si>
  <si>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</si>
  <si>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</si>
  <si>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</si>
  <si>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</si>
  <si>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</si>
  <si>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</si>
  <si>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</si>
  <si>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</si>
  <si>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</si>
  <si>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</si>
  <si>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</si>
  <si>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</si>
  <si>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</si>
  <si>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</si>
  <si>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</si>
  <si>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</si>
  <si>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</si>
  <si>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</si>
  <si>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</si>
  <si>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</si>
  <si>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</si>
  <si>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</si>
  <si>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</si>
  <si>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</si>
  <si>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</si>
  <si>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</si>
  <si>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</si>
  <si>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</si>
  <si>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</si>
  <si>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</si>
  <si>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</si>
  <si>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</si>
  <si>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</si>
  <si>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</si>
  <si>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</si>
  <si>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</si>
  <si>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</si>
  <si>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</si>
  <si>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</si>
  <si>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</si>
  <si>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</si>
  <si>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</si>
  <si>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</si>
  <si>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</si>
  <si>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</si>
  <si>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</si>
  <si>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</si>
  <si>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</si>
  <si>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</si>
  <si>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</si>
  <si>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</si>
  <si>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</si>
  <si>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</si>
  <si>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</si>
  <si>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</si>
  <si>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</si>
  <si>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</si>
  <si>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</si>
  <si>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</si>
  <si>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</si>
  <si>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</si>
  <si>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</si>
  <si>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</si>
  <si>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</si>
  <si>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</si>
  <si>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</si>
  <si>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</si>
  <si>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</si>
  <si>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</si>
  <si>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</si>
  <si>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</si>
  <si>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</si>
  <si>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</si>
  <si>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</si>
  <si>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</si>
  <si>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</si>
  <si>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</si>
  <si>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</si>
  <si>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</si>
  <si>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</si>
  <si>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</si>
  <si>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</si>
  <si>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</si>
  <si>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</si>
  <si>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</si>
  <si>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</si>
  <si>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</si>
  <si>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</si>
  <si>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</si>
  <si>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</si>
  <si>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</si>
  <si>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</si>
  <si>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</si>
  <si>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</si>
  <si>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</si>
  <si>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</si>
  <si>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</si>
  <si>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</si>
  <si>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</si>
  <si>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</si>
  <si>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</si>
  <si>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</si>
  <si>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</si>
  <si>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</si>
  <si>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</si>
  <si>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</si>
  <si>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</si>
  <si>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</si>
  <si>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</si>
  <si>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</si>
  <si>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</si>
  <si>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</si>
  <si>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</si>
  <si>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</si>
  <si>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</si>
  <si>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</si>
  <si>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</si>
  <si>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</si>
  <si>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</si>
  <si>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</si>
  <si>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</si>
  <si>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</si>
  <si>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</si>
  <si>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</si>
  <si>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</si>
  <si>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</si>
  <si>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</si>
  <si>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</si>
  <si>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</si>
  <si>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</si>
  <si>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</si>
  <si>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</si>
  <si>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</si>
  <si>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</si>
  <si>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</si>
  <si>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</si>
  <si>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</si>
  <si>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</si>
  <si>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</si>
  <si>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</si>
  <si>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</si>
  <si>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</si>
  <si>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</si>
  <si>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</si>
  <si>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</si>
  <si>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</si>
  <si>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</si>
  <si>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</si>
  <si>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</si>
  <si>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</si>
  <si>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</si>
  <si>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</si>
  <si>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</si>
  <si>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</si>
  <si>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</si>
  <si>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</si>
  <si>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</si>
  <si>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</si>
  <si>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</si>
  <si>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</si>
  <si>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</si>
  <si>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</si>
  <si>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</si>
  <si>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</si>
  <si>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</si>
  <si>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</si>
  <si>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</si>
  <si>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</si>
  <si>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</si>
  <si>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</si>
  <si>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</si>
  <si>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</si>
  <si>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</si>
  <si>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</si>
  <si>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</si>
  <si>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</si>
  <si>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</si>
  <si>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</si>
  <si>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</si>
  <si>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</si>
  <si>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</si>
  <si>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</si>
  <si>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</si>
  <si>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</si>
  <si>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</si>
  <si>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</si>
  <si>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</si>
  <si>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</si>
  <si>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</si>
  <si>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</si>
  <si>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</si>
  <si>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</si>
  <si>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</si>
  <si>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</si>
  <si>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</si>
  <si>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</si>
  <si>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</si>
  <si>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</si>
  <si>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</si>
  <si>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</si>
  <si>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</si>
  <si>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</si>
  <si>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</si>
  <si>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</si>
  <si>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</si>
  <si>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</si>
  <si>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</si>
  <si>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</si>
  <si>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</si>
  <si>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</si>
  <si>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</si>
  <si>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</si>
  <si>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</si>
  <si>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</si>
  <si>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</si>
  <si>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</si>
  <si>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</si>
  <si>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</si>
  <si>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</si>
  <si>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</si>
  <si>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</si>
  <si>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</si>
  <si>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</si>
  <si>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</si>
  <si>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</si>
  <si>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</si>
  <si>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</si>
  <si>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</si>
  <si>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</si>
  <si>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</si>
  <si>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</si>
  <si>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</si>
  <si>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</si>
  <si>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</si>
  <si>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</si>
  <si>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</si>
  <si>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</si>
  <si>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</si>
  <si>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</si>
  <si>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</si>
  <si>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</si>
  <si>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</si>
  <si>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</si>
  <si>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</si>
  <si>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</si>
  <si>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</si>
  <si>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</si>
  <si>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</si>
  <si>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</si>
  <si>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</si>
  <si>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</si>
  <si>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</si>
  <si>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</si>
  <si>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</si>
  <si>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</si>
  <si>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</si>
  <si>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</si>
  <si>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</si>
  <si>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</si>
  <si>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</si>
  <si>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</si>
  <si>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</si>
  <si>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</si>
  <si>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</si>
  <si>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</si>
  <si>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</si>
  <si>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</si>
  <si>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</si>
  <si>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</si>
  <si>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</si>
  <si>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</si>
  <si>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</si>
  <si>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</si>
  <si>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</si>
  <si>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</si>
  <si>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</si>
  <si>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</si>
  <si>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</si>
  <si>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</si>
  <si>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</si>
  <si>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</si>
  <si>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</si>
  <si>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</si>
  <si>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</si>
  <si>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</si>
  <si>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</si>
  <si>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</si>
  <si>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</si>
  <si>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</si>
  <si>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</si>
  <si>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</si>
  <si>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</si>
  <si>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</si>
  <si>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</si>
  <si>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</si>
  <si>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</si>
  <si>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</si>
  <si>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</si>
  <si>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</si>
  <si>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</si>
  <si>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</si>
  <si>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</si>
  <si>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</si>
  <si>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</si>
  <si>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</si>
  <si>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</si>
  <si>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</si>
  <si>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</si>
  <si>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</si>
  <si>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</si>
  <si>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</si>
  <si>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</si>
  <si>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</si>
  <si>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</si>
  <si>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</si>
  <si>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</si>
  <si>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</si>
  <si>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</si>
  <si>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</si>
  <si>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</si>
  <si>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</si>
  <si>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</si>
  <si>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</si>
  <si>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</si>
  <si>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</si>
  <si>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</si>
  <si>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</si>
  <si>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</si>
  <si>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</si>
  <si>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</si>
  <si>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</si>
  <si>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</si>
  <si>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</si>
  <si>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</si>
  <si>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</si>
  <si>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</si>
  <si>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</si>
  <si>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</si>
  <si>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</si>
  <si>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</si>
  <si>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</si>
  <si>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</si>
  <si>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</si>
  <si>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</si>
  <si>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</si>
  <si>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</si>
  <si>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</si>
  <si>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</si>
  <si>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</si>
  <si>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</si>
  <si>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</si>
  <si>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</si>
  <si>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</si>
  <si>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</si>
  <si>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</si>
  <si>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</si>
  <si>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</si>
  <si>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</si>
  <si>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</si>
  <si>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</si>
  <si>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</si>
  <si>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</si>
  <si>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</si>
  <si>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</si>
  <si>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</si>
  <si>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</si>
  <si>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</si>
  <si>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</si>
  <si>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</si>
  <si>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</si>
  <si>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</si>
  <si>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</si>
  <si>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</si>
  <si>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</si>
  <si>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</si>
  <si>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</si>
  <si>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</si>
  <si>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</si>
  <si>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</si>
  <si>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</si>
  <si>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</si>
  <si>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</si>
  <si>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</si>
  <si>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</si>
  <si>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</si>
  <si>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</si>
  <si>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</si>
  <si>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</si>
  <si>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</si>
  <si>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</si>
  <si>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</si>
  <si>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</si>
  <si>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</si>
  <si>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</si>
  <si>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</si>
  <si>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</si>
  <si>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</si>
  <si>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</si>
  <si>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</si>
  <si>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</si>
  <si>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</si>
  <si>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</si>
  <si>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</si>
  <si>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</si>
  <si>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</si>
  <si>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</si>
  <si>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</si>
  <si>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</si>
  <si>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</si>
  <si>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</si>
  <si>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</si>
  <si>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</si>
  <si>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</si>
  <si>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</si>
  <si>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</si>
  <si>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</si>
  <si>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</si>
  <si>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</si>
  <si>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</si>
  <si>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</si>
  <si>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</si>
  <si>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</si>
  <si>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</si>
  <si>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</si>
  <si>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</si>
  <si>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</si>
  <si>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</si>
  <si>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</si>
  <si>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</si>
  <si>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</si>
  <si>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</si>
  <si>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</si>
  <si>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</si>
  <si>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</si>
  <si>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</si>
  <si>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</si>
  <si>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</si>
  <si>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</si>
  <si>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</si>
  <si>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</si>
  <si>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</si>
  <si>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</si>
  <si>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</si>
  <si>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</si>
  <si>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</si>
  <si>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</si>
  <si>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</si>
  <si>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</si>
  <si>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</si>
  <si>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</si>
  <si>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</si>
  <si>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</si>
  <si>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</si>
  <si>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</si>
  <si>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</si>
  <si>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</si>
  <si>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</si>
  <si>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</si>
  <si>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</si>
  <si>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</si>
  <si>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</si>
  <si>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</si>
  <si>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</si>
  <si>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</si>
  <si>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</si>
  <si>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</si>
  <si>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</si>
  <si>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</si>
  <si>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</si>
  <si>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</si>
  <si>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</si>
  <si>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</si>
  <si>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</si>
  <si>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</si>
  <si>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</si>
  <si>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</si>
  <si>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</si>
  <si>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</si>
  <si>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</si>
  <si>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</si>
  <si>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</si>
  <si>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</si>
  <si>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</si>
  <si>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</si>
  <si>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</si>
  <si>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</si>
  <si>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</si>
  <si>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</si>
  <si>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</si>
  <si>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</si>
  <si>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</si>
  <si>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</si>
  <si>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</si>
  <si>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</si>
  <si>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</si>
  <si>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</si>
  <si>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</si>
  <si>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</si>
  <si>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</si>
  <si>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</si>
  <si>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</si>
  <si>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</si>
  <si>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</si>
  <si>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</si>
  <si>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</si>
  <si>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</si>
  <si>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</si>
  <si>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</si>
  <si>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</si>
  <si>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</si>
  <si>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</si>
  <si>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</si>
  <si>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</si>
  <si>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</si>
  <si>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</si>
  <si>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</si>
  <si>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</si>
  <si>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</si>
  <si>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</si>
  <si>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</si>
  <si>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</si>
  <si>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</si>
  <si>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</si>
  <si>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</si>
  <si>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</si>
  <si>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</si>
  <si>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</si>
  <si>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</si>
  <si>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</si>
  <si>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</si>
  <si>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</si>
  <si>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</si>
  <si>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</si>
  <si>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</si>
  <si>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</si>
  <si>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</si>
  <si>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</si>
  <si>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</si>
  <si>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</si>
  <si>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</si>
  <si>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</si>
  <si>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</si>
  <si>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</si>
  <si>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</si>
  <si>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</si>
  <si>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</si>
  <si>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</si>
  <si>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</si>
  <si>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</si>
  <si>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</si>
  <si>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</si>
  <si>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</si>
  <si>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</si>
  <si>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</si>
  <si>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</si>
  <si>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</si>
  <si>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</si>
  <si>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</si>
  <si>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</si>
  <si>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</si>
  <si>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</si>
  <si>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</si>
  <si>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</si>
  <si>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</si>
  <si>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</si>
  <si>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</si>
  <si>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</si>
  <si>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</si>
  <si>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</si>
  <si>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</si>
  <si>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</si>
  <si>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</si>
  <si>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</si>
  <si>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</si>
  <si>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</si>
  <si>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</si>
  <si>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</si>
  <si>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</si>
  <si>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</si>
  <si>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</si>
  <si>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</si>
  <si>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</si>
  <si>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</si>
  <si>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</si>
  <si>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</si>
  <si>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</si>
  <si>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</si>
  <si>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</si>
  <si>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</si>
  <si>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</si>
  <si>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</si>
  <si>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</si>
  <si>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</si>
  <si>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</si>
  <si>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</si>
  <si>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</si>
  <si>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</si>
  <si>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</si>
  <si>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</si>
  <si>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</si>
  <si>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</si>
  <si>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</si>
  <si>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</si>
  <si>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</si>
  <si>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</si>
  <si>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</si>
  <si>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</si>
  <si>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</si>
  <si>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</si>
  <si>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</si>
  <si>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</si>
  <si>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</si>
  <si>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</si>
  <si>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</si>
  <si>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</si>
  <si>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</si>
  <si>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</si>
  <si>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</si>
  <si>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</si>
  <si>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</si>
  <si>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</si>
  <si>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</si>
  <si>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</si>
  <si>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</si>
  <si>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</si>
  <si>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</si>
  <si>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</si>
  <si>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</si>
  <si>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</si>
  <si>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</si>
  <si>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</si>
  <si>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</si>
  <si>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</si>
  <si>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</si>
  <si>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</si>
  <si>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</si>
  <si>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</si>
  <si>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</si>
  <si>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</si>
  <si>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</si>
  <si>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</si>
  <si>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</si>
  <si>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</si>
  <si>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</si>
  <si>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</si>
  <si>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</si>
  <si>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</si>
  <si>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</si>
  <si>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</si>
  <si>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</si>
  <si>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</si>
  <si>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</si>
  <si>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</si>
  <si>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</si>
  <si>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</si>
  <si>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</si>
  <si>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</si>
  <si>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</si>
  <si>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</si>
  <si>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</si>
  <si>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</si>
  <si>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</si>
  <si>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</si>
  <si>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</si>
  <si>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</si>
  <si>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</si>
  <si>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</si>
  <si>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</si>
  <si>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</si>
  <si>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</si>
  <si>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</si>
  <si>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</si>
  <si>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</si>
  <si>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</si>
  <si>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</si>
  <si>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</si>
  <si>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</si>
  <si>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</si>
  <si>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</si>
  <si>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</si>
  <si>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</si>
  <si>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</si>
  <si>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</si>
  <si>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</si>
  <si>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</si>
  <si>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</si>
  <si>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</si>
  <si>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</si>
  <si>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</si>
  <si>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</si>
  <si>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</si>
  <si>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</si>
  <si>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</si>
  <si>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</si>
  <si>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</si>
  <si>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</si>
  <si>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</si>
  <si>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</si>
  <si>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</si>
  <si>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</si>
  <si>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</si>
  <si>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</si>
  <si>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</si>
  <si>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</si>
  <si>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</si>
  <si>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</si>
  <si>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</si>
  <si>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</si>
  <si>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</si>
  <si>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</si>
  <si>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</si>
  <si>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</si>
  <si>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</si>
  <si>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</si>
  <si>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</si>
  <si>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</si>
  <si>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</si>
  <si>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</si>
  <si>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</si>
  <si>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</si>
  <si>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</si>
  <si>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</si>
  <si>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</si>
  <si>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</si>
  <si>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</si>
  <si>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</si>
  <si>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</si>
  <si>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</si>
  <si>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</si>
  <si>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</si>
  <si>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</si>
  <si>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</si>
  <si>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</si>
  <si>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</si>
  <si>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</si>
  <si>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</si>
  <si>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</si>
  <si>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</si>
  <si>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</si>
  <si>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</si>
  <si>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</si>
  <si>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</si>
  <si>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</si>
  <si>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</si>
  <si>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</si>
  <si>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</si>
  <si>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</si>
  <si>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</si>
  <si>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</si>
  <si>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</si>
  <si>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</si>
  <si>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</si>
  <si>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</si>
  <si>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</si>
  <si>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</si>
  <si>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</si>
  <si>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</si>
  <si>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</si>
  <si>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</si>
  <si>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</si>
  <si>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</si>
  <si>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</si>
  <si>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</si>
  <si>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</si>
  <si>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</si>
  <si>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</si>
  <si>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</si>
  <si>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</si>
  <si>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</si>
  <si>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</si>
  <si>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</si>
  <si>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</si>
  <si>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</si>
  <si>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</si>
  <si>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</si>
  <si>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</si>
  <si>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</si>
  <si>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</si>
  <si>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</si>
  <si>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</si>
  <si>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</si>
  <si>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</si>
  <si>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</si>
  <si>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</si>
  <si>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</si>
  <si>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</si>
  <si>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</si>
  <si>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</si>
  <si>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</si>
  <si>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</si>
  <si>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</si>
  <si>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</si>
  <si>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</si>
  <si>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</si>
  <si>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</si>
  <si>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</si>
  <si>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</si>
  <si>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</si>
  <si>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</si>
  <si>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</si>
  <si>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</si>
  <si>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</si>
  <si>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</si>
  <si>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</si>
  <si>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</si>
  <si>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</si>
  <si>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</si>
  <si>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</si>
  <si>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</si>
  <si>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</si>
  <si>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</si>
  <si>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</si>
  <si>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</si>
  <si>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</si>
  <si>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</si>
  <si>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</si>
  <si>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</si>
  <si>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</si>
  <si>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</si>
  <si>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</si>
  <si>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</si>
  <si>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</si>
  <si>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</si>
  <si>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</si>
  <si>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</si>
  <si>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</si>
  <si>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</si>
  <si>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</si>
  <si>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</si>
  <si>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</si>
  <si>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</si>
  <si>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</si>
  <si>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</si>
  <si>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</si>
  <si>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</si>
  <si>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</si>
  <si>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</si>
  <si>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</si>
  <si>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</si>
  <si>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</si>
  <si>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</si>
  <si>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</si>
  <si>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</si>
  <si>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</si>
  <si>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</si>
  <si>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</si>
  <si>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</si>
  <si>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</si>
  <si>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</si>
  <si>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</si>
  <si>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</si>
  <si>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</si>
  <si>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</si>
  <si>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</si>
  <si>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</si>
  <si>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</si>
  <si>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</si>
  <si>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</si>
  <si>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</si>
  <si>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</si>
  <si>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</si>
  <si>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</si>
  <si>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</si>
  <si>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</si>
  <si>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</si>
  <si>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</si>
  <si>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</si>
  <si>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</si>
  <si>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</si>
  <si>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</si>
  <si>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</si>
  <si>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</si>
  <si>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</si>
  <si>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</si>
  <si>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</si>
  <si>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</si>
  <si>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</si>
  <si>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</si>
  <si>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</si>
  <si>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</si>
  <si>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</si>
  <si>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</si>
  <si>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</si>
  <si>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</si>
  <si>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</si>
  <si>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</si>
  <si>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</si>
  <si>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</si>
  <si>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</si>
  <si>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</si>
  <si>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</si>
  <si>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</si>
  <si>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</si>
  <si>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</si>
  <si>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</si>
  <si>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</si>
  <si>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</si>
  <si>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</si>
  <si>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</si>
  <si>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</si>
  <si>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</si>
  <si>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</si>
  <si>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</si>
  <si>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</si>
  <si>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</si>
  <si>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</si>
  <si>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</si>
  <si>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</si>
  <si>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</si>
  <si>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</si>
  <si>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</si>
  <si>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</si>
  <si>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</si>
  <si>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</si>
  <si>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</si>
  <si>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</si>
  <si>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</si>
  <si>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</si>
  <si>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</si>
  <si>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</si>
  <si>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</si>
  <si>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</si>
  <si>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</si>
  <si>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</si>
  <si>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</si>
  <si>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</si>
  <si>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</si>
  <si>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</si>
  <si>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</si>
  <si>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</si>
  <si>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</si>
  <si>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</si>
  <si>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</si>
  <si>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</si>
  <si>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</si>
  <si>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</si>
  <si>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</si>
  <si>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</si>
  <si>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</si>
  <si>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</si>
  <si>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</si>
  <si>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</si>
  <si>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</si>
  <si>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</si>
  <si>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</si>
  <si>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</si>
  <si>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</si>
  <si>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</si>
  <si>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</si>
  <si>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</si>
  <si>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</si>
  <si>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</si>
  <si>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</si>
  <si>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</si>
  <si>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</si>
  <si>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</si>
  <si>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</si>
  <si>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</si>
  <si>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</si>
  <si>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</si>
  <si>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</si>
  <si>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</si>
  <si>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</si>
  <si>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</si>
  <si>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</si>
  <si>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</si>
  <si>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</si>
  <si>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</si>
  <si>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</si>
  <si>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</si>
  <si>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</si>
  <si>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</si>
  <si>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</si>
  <si>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</si>
  <si>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</si>
  <si>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</si>
  <si>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</si>
  <si>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</si>
  <si>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</si>
  <si>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</si>
  <si>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</si>
  <si>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</si>
  <si>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</si>
  <si>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</si>
  <si>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</si>
  <si>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</si>
  <si>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</si>
  <si>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</si>
  <si>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</si>
  <si>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</si>
  <si>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</si>
  <si>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</si>
  <si>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</si>
  <si>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</si>
  <si>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</si>
  <si>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</si>
  <si>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</si>
  <si>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</si>
  <si>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</si>
  <si>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</si>
  <si>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</si>
  <si>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</si>
  <si>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</si>
  <si>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</si>
  <si>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</si>
  <si>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</si>
  <si>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</si>
  <si>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</si>
  <si>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</si>
  <si>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</si>
  <si>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</si>
  <si>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</si>
  <si>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</si>
  <si>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</si>
  <si>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</si>
  <si>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</si>
  <si>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</si>
  <si>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</si>
  <si>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</si>
  <si>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</si>
  <si>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</si>
  <si>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</si>
  <si>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</si>
  <si>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</si>
  <si>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</si>
  <si>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</si>
  <si>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</si>
  <si>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</si>
  <si>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</si>
  <si>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</si>
  <si>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</si>
  <si>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</si>
  <si>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</si>
  <si>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</si>
  <si>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</si>
  <si>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</si>
  <si>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</si>
  <si>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</si>
  <si>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</si>
  <si>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</si>
  <si>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</si>
  <si>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</si>
  <si>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</si>
  <si>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</si>
  <si>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</si>
  <si>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</si>
  <si>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</si>
  <si>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</si>
  <si>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</si>
  <si>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</si>
  <si>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</si>
  <si>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</si>
  <si>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</si>
  <si>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</si>
  <si>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</si>
  <si>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</si>
  <si>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</si>
  <si>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</si>
  <si>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</si>
  <si>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</si>
  <si>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</si>
  <si>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</si>
  <si>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</si>
  <si>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</si>
  <si>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</si>
  <si>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</si>
  <si>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</si>
  <si>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</si>
  <si>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</si>
  <si>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</si>
  <si>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</si>
  <si>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</si>
  <si>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</si>
  <si>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</si>
  <si>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</si>
  <si>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</si>
  <si>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</si>
  <si>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</si>
  <si>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</si>
  <si>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</si>
  <si>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</si>
  <si>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</si>
  <si>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</si>
  <si>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</si>
  <si>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</si>
  <si>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</si>
  <si>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</si>
  <si>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</si>
  <si>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</si>
  <si>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</si>
  <si>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</si>
  <si>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</si>
  <si>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</si>
  <si>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</si>
  <si>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</si>
  <si>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</si>
  <si>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</si>
  <si>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</si>
  <si>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</si>
  <si>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</si>
  <si>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</si>
  <si>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</si>
  <si>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</si>
  <si>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</si>
  <si>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</si>
  <si>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</si>
  <si>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</si>
  <si>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</si>
  <si>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</si>
  <si>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</si>
  <si>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</si>
  <si>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</si>
  <si>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</si>
  <si>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</si>
  <si>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</si>
  <si>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</si>
  <si>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</si>
  <si>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</si>
  <si>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</si>
  <si>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</si>
  <si>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</si>
  <si>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</si>
  <si>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</si>
  <si>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</si>
  <si>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</si>
  <si>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</si>
  <si>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</si>
  <si>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</si>
  <si>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</si>
  <si>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</si>
  <si>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</si>
  <si>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</si>
  <si>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</si>
  <si>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</si>
  <si>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</si>
  <si>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</si>
  <si>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</si>
  <si>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</si>
  <si>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</si>
  <si>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</si>
  <si>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</si>
  <si>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</si>
  <si>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</si>
  <si>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</si>
  <si>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</si>
  <si>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</si>
  <si>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</si>
  <si>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</si>
  <si>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</si>
  <si>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</si>
  <si>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</si>
  <si>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</si>
  <si>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</si>
  <si>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</si>
  <si>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</si>
  <si>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</si>
  <si>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</si>
  <si>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</si>
  <si>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</si>
  <si>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</si>
  <si>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</si>
  <si>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</si>
  <si>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</si>
  <si>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</si>
  <si>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</si>
  <si>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</si>
  <si>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</si>
  <si>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</si>
  <si>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</si>
  <si>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</si>
  <si>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</si>
  <si>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</si>
  <si>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</si>
  <si>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</si>
  <si>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</si>
  <si>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</si>
  <si>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</si>
  <si>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</si>
  <si>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</si>
  <si>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</si>
  <si>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</si>
  <si>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</si>
  <si>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</si>
  <si>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</si>
  <si>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</si>
  <si>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</si>
  <si>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</si>
  <si>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</si>
  <si>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</si>
  <si>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</si>
  <si>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</si>
  <si>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</si>
  <si>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</si>
  <si>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</si>
  <si>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</si>
  <si>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</si>
  <si>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</si>
  <si>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</si>
  <si>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</si>
  <si>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</si>
  <si>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</si>
  <si>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</si>
  <si>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</si>
  <si>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</si>
  <si>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</si>
  <si>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</si>
  <si>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</si>
  <si>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</si>
  <si>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</si>
  <si>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</si>
  <si>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</si>
  <si>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</si>
  <si>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</si>
  <si>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</si>
  <si>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</si>
  <si>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</si>
  <si>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</si>
  <si>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</si>
  <si>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</si>
  <si>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</si>
  <si>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</si>
  <si>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</si>
  <si>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</si>
  <si>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</si>
  <si>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</si>
  <si>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</si>
  <si>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</si>
  <si>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</si>
  <si>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</si>
  <si>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</si>
  <si>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</si>
  <si>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</si>
  <si>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</si>
  <si>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</si>
  <si>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</si>
  <si>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</si>
  <si>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</si>
  <si>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</si>
  <si>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</si>
  <si>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</si>
  <si>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</si>
  <si>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</si>
  <si>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</si>
  <si>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</si>
  <si>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</si>
  <si>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</si>
  <si>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</si>
  <si>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</si>
  <si>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</si>
  <si>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</si>
  <si>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</si>
  <si>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</si>
  <si>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</si>
  <si>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</si>
  <si>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</si>
  <si>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</si>
  <si>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</si>
  <si>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</si>
  <si>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</si>
  <si>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</si>
  <si>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</si>
  <si>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</si>
  <si>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</si>
  <si>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</si>
  <si>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</si>
  <si>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</si>
  <si>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</si>
  <si>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</si>
  <si>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</si>
  <si>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</si>
  <si>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</si>
  <si>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</si>
  <si>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</si>
  <si>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</si>
  <si>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</si>
  <si>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</si>
  <si>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</si>
  <si>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</si>
  <si>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</si>
  <si>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</si>
  <si>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</si>
  <si>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</si>
  <si>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</si>
  <si>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</si>
  <si>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</si>
  <si>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</si>
  <si>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</si>
  <si>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</si>
  <si>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</si>
  <si>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</si>
  <si>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</si>
  <si>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</si>
  <si>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</si>
  <si>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</si>
  <si>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</si>
  <si>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</si>
  <si>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</si>
  <si>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</si>
  <si>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</si>
  <si>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</si>
  <si>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</si>
  <si>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</si>
  <si>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</si>
  <si>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</si>
  <si>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</si>
  <si>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</si>
  <si>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</si>
  <si>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</si>
  <si>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</si>
  <si>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</si>
  <si>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</si>
  <si>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</si>
  <si>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</si>
  <si>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</si>
  <si>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</si>
  <si>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</si>
  <si>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</si>
  <si>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</si>
  <si>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</si>
  <si>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</si>
  <si>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</si>
  <si>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</si>
  <si>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</si>
  <si>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</si>
  <si>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</si>
  <si>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</si>
  <si>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</si>
  <si>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</si>
  <si>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</si>
  <si>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</si>
  <si>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</si>
  <si>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</si>
  <si>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</si>
  <si>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</si>
  <si>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</si>
  <si>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</si>
  <si>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</si>
  <si>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</si>
  <si>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</si>
  <si>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</si>
  <si>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</si>
  <si>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</si>
  <si>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</si>
  <si>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</si>
  <si>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</si>
  <si>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</si>
  <si>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</si>
  <si>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</si>
  <si>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</si>
  <si>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</si>
  <si>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</si>
  <si>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</si>
  <si>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</si>
  <si>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</si>
  <si>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</si>
  <si>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</si>
  <si>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</si>
  <si>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</si>
  <si>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</si>
  <si>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</si>
  <si>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</si>
  <si>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</si>
  <si>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</si>
  <si>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</si>
  <si>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</si>
  <si>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</si>
  <si>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</si>
  <si>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</si>
  <si>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</si>
  <si>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</si>
  <si>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</si>
  <si>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</si>
  <si>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</si>
  <si>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</si>
  <si>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</si>
  <si>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</si>
  <si>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</si>
  <si>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</si>
  <si>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</si>
  <si>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</si>
  <si>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</si>
  <si>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</si>
  <si>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</si>
  <si>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</si>
  <si>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</si>
  <si>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</si>
  <si>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</si>
  <si>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</si>
  <si>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</si>
  <si>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</si>
  <si>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</si>
  <si>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</si>
  <si>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</si>
  <si>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</si>
  <si>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</si>
  <si>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</si>
  <si>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</si>
  <si>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</si>
  <si>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</si>
  <si>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</si>
  <si>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</si>
  <si>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</si>
  <si>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</si>
  <si>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</si>
  <si>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</si>
  <si>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</si>
  <si>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</si>
  <si>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</si>
  <si>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</si>
  <si>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</si>
  <si>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</si>
  <si>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</si>
  <si>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</si>
  <si>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</si>
  <si>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</si>
  <si>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</si>
  <si>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</si>
  <si>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</si>
  <si>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</si>
  <si>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</si>
  <si>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</si>
  <si>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</si>
  <si>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</si>
  <si>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</si>
  <si>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</si>
  <si>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</si>
  <si>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</si>
  <si>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</si>
  <si>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</si>
  <si>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</si>
  <si>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</si>
  <si>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</si>
  <si>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</si>
  <si>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</si>
  <si>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</si>
  <si>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</si>
  <si>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</si>
  <si>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</si>
  <si>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</si>
  <si>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</si>
  <si>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</si>
  <si>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</si>
  <si>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</si>
  <si>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</si>
  <si>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</si>
  <si>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</si>
  <si>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</si>
  <si>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</si>
  <si>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</si>
  <si>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</si>
  <si>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</si>
  <si>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</si>
  <si>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</si>
  <si>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</si>
  <si>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</si>
  <si>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</si>
  <si>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</si>
  <si>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</si>
  <si>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</si>
  <si>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</si>
  <si>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</si>
  <si>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</si>
  <si>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</si>
  <si>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</si>
  <si>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</si>
  <si>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</si>
  <si>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</si>
  <si>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</si>
  <si>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</si>
  <si>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</si>
  <si>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</si>
  <si>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</si>
  <si>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</si>
  <si>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</si>
  <si>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</si>
  <si>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</si>
  <si>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</si>
  <si>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</si>
  <si>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</si>
  <si>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</si>
  <si>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</si>
  <si>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</si>
  <si>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</si>
  <si>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</si>
  <si>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</si>
  <si>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</si>
  <si>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</si>
  <si>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</si>
  <si>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</si>
  <si>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</si>
  <si>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</si>
  <si>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</si>
  <si>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</si>
  <si>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</si>
  <si>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</si>
  <si>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</si>
  <si>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</si>
  <si>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</si>
  <si>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</si>
  <si>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</si>
  <si>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</si>
  <si>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</si>
  <si>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</si>
  <si>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</si>
  <si>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</si>
  <si>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</si>
  <si>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</si>
  <si>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</si>
  <si>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</si>
  <si>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</si>
  <si>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</si>
  <si>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</si>
  <si>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</si>
  <si>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</si>
  <si>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</si>
  <si>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</si>
  <si>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</si>
  <si>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</si>
  <si>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</si>
  <si>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</si>
  <si>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</si>
  <si>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</si>
  <si>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</si>
  <si>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</si>
  <si>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</si>
  <si>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</si>
  <si>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</si>
  <si>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</si>
  <si>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</si>
  <si>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</si>
  <si>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</si>
  <si>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</si>
  <si>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</si>
  <si>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</si>
  <si>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</si>
  <si>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</si>
  <si>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</si>
  <si>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</si>
  <si>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</si>
  <si>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</si>
  <si>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</si>
  <si>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</si>
  <si>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</si>
  <si>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</si>
  <si>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</si>
  <si>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</si>
  <si>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</si>
  <si>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</si>
  <si>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</si>
  <si>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</si>
  <si>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</si>
  <si>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</si>
  <si>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</si>
  <si>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</si>
  <si>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</si>
  <si>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</si>
  <si>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</si>
  <si>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</si>
  <si>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</si>
  <si>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</si>
  <si>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</si>
  <si>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</si>
  <si>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</si>
  <si>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</si>
  <si>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</si>
  <si>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</si>
  <si>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</si>
  <si>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</si>
  <si>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</si>
  <si>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</si>
  <si>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</si>
  <si>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</si>
  <si>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</si>
  <si>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</si>
  <si>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</si>
  <si>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</si>
  <si>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</si>
  <si>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</si>
  <si>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</si>
  <si>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</si>
  <si>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</si>
  <si>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</si>
  <si>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</si>
  <si>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</si>
  <si>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</si>
  <si>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</si>
  <si>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</si>
  <si>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</si>
  <si>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</si>
  <si>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</si>
  <si>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</si>
  <si>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</si>
  <si>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</si>
  <si>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</si>
  <si>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</si>
  <si>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</si>
  <si>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</si>
  <si>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</si>
  <si>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</si>
  <si>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</si>
  <si>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</si>
  <si>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</si>
  <si>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</si>
  <si>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</si>
  <si>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</si>
  <si>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</si>
  <si>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</si>
  <si>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</si>
  <si>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</si>
  <si>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</si>
  <si>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</si>
  <si>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</si>
  <si>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</si>
  <si>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</si>
  <si>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</si>
  <si>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</si>
  <si>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</si>
  <si>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</si>
  <si>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</si>
  <si>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</si>
  <si>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</si>
  <si>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</si>
  <si>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</si>
  <si>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</si>
  <si>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</si>
  <si>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</si>
  <si>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</si>
  <si>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</si>
  <si>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</si>
  <si>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</si>
  <si>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</si>
  <si>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</si>
  <si>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</si>
  <si>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</si>
  <si>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</si>
  <si>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</si>
  <si>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</si>
  <si>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</si>
  <si>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</si>
  <si>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</si>
  <si>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</si>
  <si>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</si>
  <si>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</si>
  <si>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</si>
  <si>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</si>
  <si>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</si>
  <si>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</si>
  <si>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</si>
  <si>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</si>
  <si>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</si>
  <si>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</si>
  <si>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</si>
  <si>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</si>
  <si>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</si>
  <si>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</si>
  <si>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</si>
  <si>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</si>
  <si>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</si>
  <si>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</si>
  <si>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</si>
  <si>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</si>
  <si>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</si>
  <si>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</si>
  <si>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</si>
  <si>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</si>
  <si>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</si>
  <si>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</si>
  <si>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</si>
  <si>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</si>
  <si>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</si>
  <si>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</si>
  <si>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</si>
  <si>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</si>
  <si>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</si>
  <si>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</si>
  <si>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</si>
  <si>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</si>
  <si>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</si>
  <si>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</si>
  <si>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</si>
  <si>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</si>
  <si>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</si>
  <si>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</si>
  <si>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</si>
  <si>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</si>
  <si>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</si>
  <si>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</si>
  <si>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</si>
  <si>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</si>
  <si>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</si>
  <si>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</si>
  <si>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</si>
  <si>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</si>
  <si>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</si>
  <si>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</si>
  <si>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</si>
  <si>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</si>
  <si>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</si>
  <si>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</si>
  <si>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</si>
  <si>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</si>
  <si>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</si>
  <si>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</si>
  <si>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</si>
  <si>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</si>
  <si>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</si>
  <si>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</si>
  <si>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</si>
  <si>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</si>
  <si>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</si>
  <si>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</si>
  <si>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</si>
  <si>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</si>
  <si>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</si>
  <si>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</si>
  <si>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</si>
  <si>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</si>
  <si>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</si>
  <si>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</si>
  <si>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</si>
  <si>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</si>
  <si>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</si>
  <si>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</si>
  <si>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</si>
  <si>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</si>
  <si>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</si>
  <si>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</si>
  <si>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</si>
  <si>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</si>
  <si>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</si>
  <si>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</si>
  <si>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</si>
  <si>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</si>
  <si>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</si>
  <si>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</si>
  <si>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</si>
  <si>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</si>
  <si>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</si>
  <si>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</si>
  <si>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</si>
  <si>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</si>
  <si>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</si>
  <si>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</si>
  <si>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</si>
  <si>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</si>
  <si>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</si>
  <si>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</si>
  <si>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</si>
  <si>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</si>
  <si>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</si>
  <si>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</si>
  <si>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</si>
  <si>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</si>
  <si>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</si>
  <si>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</si>
  <si>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</si>
  <si>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</si>
  <si>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</si>
  <si>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</si>
  <si>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</si>
  <si>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</si>
  <si>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</si>
  <si>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</si>
  <si>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</si>
  <si>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</si>
  <si>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</si>
  <si>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</si>
  <si>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</si>
  <si>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</si>
  <si>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</si>
  <si>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</si>
  <si>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</si>
  <si>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</si>
  <si>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</si>
  <si>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</si>
  <si>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</si>
  <si>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</si>
  <si>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</si>
  <si>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</si>
  <si>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</si>
  <si>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</si>
  <si>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</si>
  <si>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</si>
  <si>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</si>
  <si>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</si>
  <si>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</si>
  <si>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</si>
  <si>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</si>
  <si>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</si>
  <si>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</si>
  <si>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</si>
  <si>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</si>
  <si>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</si>
  <si>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</si>
  <si>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</si>
  <si>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</si>
  <si>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</si>
  <si>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</si>
  <si>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</si>
  <si>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</si>
  <si>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</si>
  <si>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</si>
  <si>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</si>
  <si>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</si>
  <si>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</si>
  <si>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</si>
  <si>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</si>
  <si>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</si>
  <si>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</si>
  <si>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</si>
  <si>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</si>
  <si>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</si>
  <si>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</si>
  <si>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</si>
  <si>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</si>
  <si>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</si>
  <si>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</si>
  <si>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</si>
  <si>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</si>
  <si>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</si>
  <si>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</si>
  <si>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</si>
  <si>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</si>
  <si>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</si>
  <si>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</si>
  <si>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</si>
  <si>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</si>
  <si>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</si>
  <si>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</si>
  <si>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</si>
  <si>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</si>
  <si>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</si>
  <si>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</si>
  <si>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</si>
  <si>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</si>
  <si>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</si>
  <si>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</si>
  <si>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</si>
  <si>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</si>
  <si>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</si>
  <si>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</si>
  <si>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</si>
  <si>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</si>
  <si>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</si>
  <si>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</si>
  <si>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</si>
  <si>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</si>
  <si>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</si>
  <si>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</si>
  <si>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</si>
  <si>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</si>
  <si>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</si>
  <si>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</si>
  <si>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</si>
  <si>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</si>
  <si>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</si>
  <si>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</si>
  <si>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</si>
  <si>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</si>
  <si>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</si>
  <si>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</si>
  <si>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</si>
  <si>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</si>
  <si>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</si>
  <si>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</si>
  <si>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</si>
  <si>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</si>
  <si>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</si>
  <si>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</si>
  <si>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</si>
  <si>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</si>
  <si>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</si>
  <si>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</si>
  <si>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</si>
  <si>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</si>
  <si>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</si>
  <si>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</si>
  <si>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</si>
  <si>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</si>
  <si>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</si>
  <si>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</si>
  <si>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</si>
  <si>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</si>
  <si>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</si>
  <si>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</si>
  <si>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</si>
  <si>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</si>
  <si>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</si>
  <si>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</si>
  <si>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</si>
  <si>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</si>
  <si>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</si>
  <si>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</si>
  <si>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</si>
  <si>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</si>
  <si>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</si>
  <si>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</si>
  <si>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</si>
  <si>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</si>
  <si>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</si>
  <si>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</si>
  <si>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</si>
  <si>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</si>
  <si>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</si>
  <si>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</si>
  <si>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</si>
  <si>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</si>
  <si>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</si>
  <si>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</si>
  <si>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</si>
  <si>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</si>
  <si>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</si>
  <si>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</si>
  <si>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</si>
  <si>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</si>
  <si>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</si>
  <si>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</si>
  <si>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</si>
  <si>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</si>
  <si>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</si>
  <si>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</si>
  <si>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</si>
  <si>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</si>
  <si>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</si>
  <si>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</si>
  <si>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</si>
  <si>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</si>
  <si>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</si>
  <si>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</si>
  <si>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</si>
  <si>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</si>
  <si>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</si>
  <si>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</si>
  <si>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</si>
  <si>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</si>
  <si>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</si>
  <si>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</si>
  <si>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</si>
  <si>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</si>
  <si>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</si>
  <si>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</si>
  <si>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</si>
  <si>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</si>
  <si>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</si>
  <si>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</si>
  <si>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</si>
  <si>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</si>
  <si>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</si>
  <si>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</si>
  <si>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</si>
  <si>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</si>
  <si>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</si>
  <si>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</si>
  <si>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</si>
  <si>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</si>
  <si>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</si>
  <si>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</si>
  <si>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</si>
  <si>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</si>
  <si>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</si>
  <si>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</si>
  <si>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</si>
  <si>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</si>
  <si>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</si>
  <si>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</si>
  <si>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</si>
  <si>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</si>
  <si>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</si>
  <si>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</si>
  <si>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</si>
  <si>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</si>
  <si>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</si>
  <si>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</si>
  <si>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</si>
  <si>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</si>
  <si>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</si>
  <si>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</si>
  <si>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</si>
  <si>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</si>
  <si>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</si>
  <si>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</si>
  <si>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</si>
  <si>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</si>
  <si>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</si>
  <si>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</si>
  <si>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</si>
  <si>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</si>
  <si>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</si>
  <si>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</si>
  <si>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</si>
  <si>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</si>
  <si>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</si>
  <si>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</si>
  <si>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</si>
  <si>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</si>
  <si>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</si>
  <si>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</si>
  <si>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</si>
  <si>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</si>
  <si>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</si>
  <si>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</si>
  <si>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</si>
  <si>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</si>
  <si>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</si>
  <si>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</si>
  <si>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</si>
  <si>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</si>
  <si>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</si>
  <si>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</si>
  <si>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</si>
  <si>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</si>
  <si>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</si>
  <si>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</si>
  <si>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</si>
  <si>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</si>
  <si>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</si>
  <si>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</si>
  <si>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</si>
  <si>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</si>
  <si>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</si>
  <si>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</si>
  <si>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</si>
  <si>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</si>
  <si>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</si>
  <si>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</si>
  <si>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</si>
  <si>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</si>
  <si>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</si>
  <si>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</si>
  <si>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</si>
  <si>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</si>
  <si>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</si>
  <si>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</si>
  <si>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</si>
  <si>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</si>
  <si>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</si>
  <si>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</si>
  <si>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</si>
  <si>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</si>
  <si>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</si>
  <si>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</si>
  <si>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</si>
  <si>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</si>
  <si>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</si>
  <si>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</si>
  <si>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</si>
  <si>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</si>
  <si>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</si>
  <si>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</si>
  <si>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</si>
  <si>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</si>
  <si>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</si>
  <si>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</si>
  <si>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</si>
  <si>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</si>
  <si>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</si>
  <si>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</si>
  <si>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</si>
  <si>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</si>
  <si>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</si>
  <si>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</si>
  <si>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</si>
  <si>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</si>
  <si>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</si>
  <si>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</si>
  <si>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</si>
  <si>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</si>
  <si>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</si>
  <si>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</si>
  <si>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</si>
  <si>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</si>
  <si>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</si>
  <si>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</si>
  <si>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</si>
  <si>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</si>
  <si>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</si>
  <si>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</si>
  <si>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</si>
  <si>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</si>
  <si>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</si>
  <si>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</si>
  <si>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</si>
  <si>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</si>
  <si>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</si>
  <si>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</si>
  <si>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</si>
  <si>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</si>
  <si>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</si>
  <si>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</si>
  <si>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</si>
  <si>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</si>
  <si>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</si>
  <si>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</si>
  <si>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</si>
  <si>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</si>
  <si>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</si>
  <si>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</si>
  <si>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</si>
  <si>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</si>
  <si>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</si>
  <si>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</si>
  <si>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</si>
  <si>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</si>
  <si>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</si>
  <si>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</si>
  <si>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</si>
  <si>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</si>
  <si>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</si>
  <si>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</si>
  <si>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</si>
  <si>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</si>
  <si>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</si>
  <si>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</si>
  <si>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</si>
  <si>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</si>
  <si>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</si>
  <si>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</si>
  <si>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</si>
  <si>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</si>
  <si>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</si>
  <si>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</si>
  <si>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</si>
  <si>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</si>
  <si>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</si>
  <si>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</si>
  <si>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</si>
  <si>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</si>
  <si>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</si>
  <si>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</si>
  <si>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</si>
  <si>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</si>
  <si>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</si>
  <si>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</si>
  <si>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</si>
  <si>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</si>
  <si>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</si>
  <si>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</si>
  <si>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</si>
  <si>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</si>
  <si>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</si>
  <si>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</si>
  <si>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</si>
  <si>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</si>
  <si>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</si>
  <si>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</si>
  <si>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</si>
  <si>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</si>
  <si>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</si>
  <si>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</si>
  <si>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</si>
  <si>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</si>
  <si>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</si>
  <si>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</si>
  <si>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</si>
  <si>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</si>
  <si>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</si>
  <si>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</si>
  <si>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</si>
  <si>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</si>
  <si>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</si>
  <si>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</si>
  <si>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</si>
  <si>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</si>
  <si>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</si>
  <si>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</si>
  <si>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</si>
  <si>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</si>
  <si>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</si>
  <si>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</si>
  <si>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</si>
  <si>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</si>
  <si>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</si>
  <si>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</si>
  <si>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</si>
  <si>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</si>
  <si>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</si>
  <si>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</si>
  <si>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</si>
  <si>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</si>
  <si>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</si>
  <si>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</si>
  <si>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</si>
  <si>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</si>
  <si>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</si>
  <si>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</si>
  <si>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</si>
  <si>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</si>
  <si>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</si>
  <si>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</si>
  <si>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</si>
  <si>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</si>
  <si>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</si>
  <si>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</si>
  <si>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</si>
  <si>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</si>
  <si>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</si>
  <si>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</si>
  <si>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</si>
  <si>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</si>
  <si>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</si>
  <si>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</si>
  <si>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</si>
  <si>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</si>
  <si>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</si>
  <si>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</si>
  <si>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</si>
  <si>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</si>
  <si>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</si>
  <si>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</si>
  <si>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</si>
  <si>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</si>
  <si>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</si>
  <si>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</si>
  <si>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</si>
  <si>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</si>
  <si>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</si>
  <si>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</si>
  <si>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</si>
  <si>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</si>
  <si>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</si>
  <si>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</si>
  <si>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</si>
  <si>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</si>
  <si>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</si>
  <si>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</si>
  <si>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</si>
  <si>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</si>
  <si>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</si>
  <si>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</si>
  <si>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</si>
  <si>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</si>
  <si>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</si>
  <si>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</si>
  <si>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</si>
  <si>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</si>
  <si>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</si>
  <si>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</si>
  <si>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</si>
  <si>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</si>
  <si>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</si>
  <si>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</si>
  <si>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</si>
  <si>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</si>
  <si>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</si>
  <si>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</si>
  <si>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</si>
  <si>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</si>
  <si>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</si>
  <si>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</si>
  <si>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</si>
  <si>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</si>
  <si>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</si>
  <si>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</si>
  <si>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</si>
  <si>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</si>
  <si>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</si>
  <si>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</si>
  <si>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</si>
  <si>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</si>
  <si>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</si>
  <si>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</si>
  <si>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</si>
  <si>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</si>
  <si>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</si>
  <si>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</si>
  <si>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</si>
  <si>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</si>
  <si>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</si>
  <si>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</si>
  <si>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</si>
  <si>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</si>
  <si>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</si>
  <si>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</si>
  <si>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</si>
  <si>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</si>
  <si>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</si>
  <si>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</si>
  <si>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</si>
  <si>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</si>
  <si>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</si>
  <si>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</si>
  <si>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</si>
  <si>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</si>
  <si>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</si>
  <si>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</si>
  <si>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</si>
  <si>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</si>
  <si>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</si>
  <si>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</si>
  <si>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</si>
  <si>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</si>
  <si>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</si>
  <si>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</si>
  <si>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</si>
  <si>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</si>
  <si>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</si>
  <si>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</si>
  <si>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</si>
  <si>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</si>
  <si>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</si>
  <si>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</si>
  <si>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</si>
  <si>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</si>
  <si>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</si>
  <si>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</si>
  <si>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</si>
  <si>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</si>
  <si>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</si>
  <si>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</si>
  <si>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</si>
  <si>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</si>
  <si>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</si>
  <si>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</si>
  <si>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</si>
  <si>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</si>
  <si>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</si>
  <si>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</si>
  <si>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</si>
  <si>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</si>
  <si>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</si>
  <si>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</si>
  <si>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</si>
  <si>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</si>
  <si>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</si>
  <si>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</si>
  <si>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</si>
  <si>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</si>
  <si>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</si>
  <si>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</si>
  <si>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</si>
  <si>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</si>
  <si>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</si>
  <si>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</si>
  <si>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</si>
  <si>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</si>
  <si>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</si>
  <si>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</si>
  <si>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</si>
  <si>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</si>
  <si>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</si>
  <si>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</si>
  <si>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</si>
  <si>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</si>
  <si>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</si>
  <si>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</si>
  <si>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</si>
  <si>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</si>
  <si>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</si>
  <si>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</si>
  <si>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</si>
  <si>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</si>
  <si>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</si>
  <si>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</si>
  <si>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</si>
  <si>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</si>
  <si>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</si>
  <si>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</si>
  <si>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</si>
  <si>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</si>
  <si>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</si>
  <si>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</si>
  <si>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</si>
  <si>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</si>
  <si>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</si>
  <si>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</si>
  <si>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</si>
  <si>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</si>
  <si>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</si>
  <si>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</si>
  <si>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</si>
  <si>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</si>
  <si>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</si>
  <si>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</si>
  <si>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</si>
  <si>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</si>
  <si>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</si>
  <si>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</si>
  <si>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</si>
  <si>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</si>
  <si>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</si>
  <si>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</si>
  <si>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</si>
  <si>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</si>
  <si>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</si>
  <si>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</si>
  <si>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</si>
  <si>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</si>
  <si>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</si>
  <si>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</si>
  <si>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</si>
  <si>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</si>
  <si>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</si>
  <si>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</si>
  <si>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</si>
  <si>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</si>
  <si>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</si>
  <si>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</si>
  <si>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</si>
  <si>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</si>
  <si>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</si>
  <si>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</si>
  <si>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</si>
  <si>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</si>
  <si>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</si>
  <si>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</si>
  <si>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</si>
  <si>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</si>
  <si>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</si>
  <si>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</si>
  <si>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</si>
  <si>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</si>
  <si>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</si>
  <si>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</si>
  <si>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</si>
  <si>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</si>
  <si>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</si>
  <si>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</si>
  <si>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</si>
  <si>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</si>
  <si>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</si>
  <si>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</si>
  <si>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</si>
  <si>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</si>
  <si>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</si>
  <si>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</si>
  <si>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</si>
  <si>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</si>
  <si>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</si>
  <si>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</si>
  <si>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</si>
  <si>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</si>
  <si>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</si>
  <si>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</si>
  <si>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</si>
  <si>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</si>
  <si>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</si>
  <si>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</si>
  <si>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</si>
  <si>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</si>
  <si>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</si>
  <si>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</si>
  <si>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</si>
  <si>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</si>
  <si>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</si>
  <si>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</si>
  <si>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</si>
  <si>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</si>
  <si>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</si>
  <si>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</si>
  <si>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</si>
  <si>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</si>
  <si>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</si>
  <si>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</si>
  <si>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</si>
  <si>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</si>
  <si>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</si>
  <si>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</si>
  <si>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</si>
  <si>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</si>
  <si>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</si>
  <si>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</si>
  <si>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</si>
  <si>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</si>
  <si>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</si>
  <si>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</si>
  <si>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</si>
  <si>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</si>
  <si>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</si>
  <si>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</si>
  <si>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</si>
  <si>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</si>
  <si>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</si>
  <si>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</si>
  <si>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</si>
  <si>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</si>
  <si>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</si>
  <si>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</si>
  <si>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</si>
  <si>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</si>
  <si>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</si>
  <si>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</si>
  <si>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</si>
  <si>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</si>
  <si>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</si>
  <si>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</si>
  <si>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</si>
  <si>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</si>
  <si>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</si>
  <si>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</si>
  <si>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</si>
  <si>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</si>
  <si>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</si>
  <si>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</si>
  <si>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</si>
  <si>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</si>
  <si>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</si>
  <si>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</si>
  <si>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</si>
  <si>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</si>
  <si>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</si>
  <si>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</si>
  <si>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</si>
  <si>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</si>
  <si>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</si>
  <si>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</si>
  <si>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</si>
  <si>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</si>
  <si>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</si>
  <si>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</si>
  <si>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</si>
  <si>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</si>
  <si>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</si>
  <si>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</si>
  <si>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</si>
  <si>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</si>
  <si>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</si>
  <si>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</si>
  <si>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</si>
  <si>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</si>
  <si>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</si>
  <si>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</si>
  <si>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</si>
  <si>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</si>
  <si>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</si>
  <si>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</si>
  <si>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</si>
  <si>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</si>
  <si>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</si>
  <si>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</si>
  <si>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</si>
  <si>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</si>
  <si>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</si>
  <si>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</si>
  <si>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</si>
  <si>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</si>
  <si>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</si>
  <si>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</si>
  <si>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</si>
  <si>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</si>
  <si>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</si>
  <si>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</si>
  <si>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</si>
  <si>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</si>
  <si>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</si>
  <si>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</si>
  <si>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</si>
  <si>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</si>
  <si>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</si>
  <si>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</si>
  <si>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</si>
  <si>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</si>
  <si>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</si>
  <si>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</si>
  <si>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</si>
  <si>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</si>
  <si>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</si>
  <si>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</si>
  <si>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</si>
  <si>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</si>
  <si>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</si>
  <si>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</si>
  <si>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</si>
  <si>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</si>
  <si>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</si>
  <si>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</si>
  <si>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</si>
  <si>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</si>
  <si>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</si>
  <si>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</si>
  <si>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</si>
  <si>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</si>
  <si>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</si>
  <si>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</si>
  <si>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</si>
  <si>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</si>
  <si>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</si>
  <si>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</si>
  <si>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</si>
  <si>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</si>
  <si>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</si>
  <si>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</si>
  <si>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</si>
  <si>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</si>
  <si>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</si>
  <si>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</si>
  <si>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</si>
  <si>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</si>
  <si>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</si>
  <si>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</si>
  <si>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</si>
  <si>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</si>
  <si>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</si>
  <si>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</si>
  <si>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</si>
  <si>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</si>
  <si>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</si>
  <si>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</si>
  <si>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</si>
  <si>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</si>
  <si>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</si>
  <si>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</si>
  <si>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</si>
  <si>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</si>
  <si>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</si>
  <si>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</si>
  <si>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</si>
  <si>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</si>
  <si>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</si>
  <si>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</si>
  <si>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</si>
  <si>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</si>
  <si>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</si>
  <si>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</si>
  <si>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</si>
  <si>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</si>
  <si>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</si>
  <si>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</si>
  <si>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</si>
  <si>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</si>
  <si>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</si>
  <si>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</si>
  <si>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</si>
  <si>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</si>
  <si>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</si>
  <si>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</si>
  <si>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</si>
  <si>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</si>
  <si>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</si>
  <si>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</si>
  <si>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</si>
  <si>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</si>
  <si>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</si>
  <si>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</si>
  <si>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</si>
  <si>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</si>
  <si>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</si>
  <si>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</si>
  <si>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</si>
  <si>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</si>
  <si>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</si>
  <si>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</si>
  <si>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</si>
  <si>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</si>
  <si>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</si>
  <si>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</si>
  <si>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</si>
  <si>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</si>
  <si>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</si>
  <si>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</si>
  <si>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</si>
  <si>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</si>
  <si>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</si>
  <si>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</si>
  <si>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</si>
  <si>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</si>
  <si>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</si>
  <si>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</si>
  <si>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</si>
  <si>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</si>
  <si>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</si>
  <si>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</si>
  <si>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</si>
  <si>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</si>
  <si>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</si>
  <si>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</si>
  <si>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</si>
  <si>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</si>
  <si>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</si>
  <si>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</si>
  <si>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</si>
  <si>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</si>
  <si>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</si>
  <si>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</si>
  <si>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</si>
  <si>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</si>
  <si>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</si>
  <si>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</si>
  <si>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</si>
  <si>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</si>
  <si>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</si>
  <si>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</si>
  <si>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</si>
  <si>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</si>
  <si>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</si>
  <si>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</si>
  <si>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</si>
  <si>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</si>
  <si>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</si>
  <si>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</si>
  <si>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</si>
  <si>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</si>
  <si>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</si>
  <si>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</si>
  <si>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</si>
  <si>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</si>
  <si>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</si>
  <si>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</si>
  <si>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</si>
  <si>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</si>
  <si>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</si>
  <si>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</si>
  <si>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</si>
  <si>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</si>
  <si>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</si>
  <si>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</si>
  <si>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</si>
  <si>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</si>
  <si>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</si>
  <si>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</si>
  <si>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</si>
  <si>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</si>
  <si>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</si>
  <si>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</si>
  <si>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</si>
  <si>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</si>
  <si>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</si>
  <si>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</si>
  <si>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</si>
  <si>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</si>
  <si>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</si>
  <si>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</si>
  <si>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</si>
  <si>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</si>
  <si>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</si>
  <si>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</si>
  <si>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</si>
  <si>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</si>
  <si>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</si>
  <si>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</si>
  <si>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</si>
  <si>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</si>
  <si>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</si>
  <si>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</si>
  <si>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</si>
  <si>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</si>
  <si>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</si>
  <si>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</si>
  <si>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</si>
  <si>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</si>
  <si>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</si>
  <si>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</si>
  <si>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</si>
  <si>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</si>
  <si>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</si>
  <si>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</si>
  <si>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</si>
  <si>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</si>
  <si>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</si>
  <si>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</si>
  <si>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</si>
  <si>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</si>
  <si>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</si>
  <si>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</si>
  <si>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</si>
  <si>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</si>
  <si>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</si>
  <si>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</si>
  <si>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</si>
  <si>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</si>
  <si>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</si>
  <si>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</si>
  <si>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</si>
  <si>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</si>
  <si>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</si>
  <si>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</si>
  <si>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</si>
  <si>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</si>
  <si>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</si>
  <si>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</si>
  <si>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</si>
  <si>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</si>
  <si>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</si>
  <si>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</si>
  <si>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</si>
  <si>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</si>
  <si>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</si>
  <si>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</si>
  <si>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</si>
  <si>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</si>
  <si>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</si>
  <si>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</si>
  <si>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</si>
  <si>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</si>
  <si>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</si>
  <si>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</si>
  <si>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</si>
  <si>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</si>
  <si>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</si>
  <si>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</si>
  <si>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</si>
  <si>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</si>
  <si>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</si>
  <si>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</si>
  <si>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</si>
  <si>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</si>
  <si>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</si>
  <si>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</si>
  <si>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</si>
  <si>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</si>
  <si>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</si>
  <si>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</si>
  <si>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</si>
  <si>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</si>
  <si>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</si>
  <si>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</si>
  <si>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</si>
  <si>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</si>
  <si>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</si>
  <si>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</si>
  <si>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</si>
  <si>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</si>
  <si>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</si>
  <si>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</si>
  <si>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</si>
  <si>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</si>
  <si>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</si>
  <si>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</si>
  <si>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</si>
  <si>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</si>
  <si>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</si>
  <si>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</si>
  <si>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</si>
  <si>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</si>
  <si>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</si>
  <si>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</si>
  <si>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</si>
  <si>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</si>
  <si>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</si>
  <si>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</si>
  <si>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</si>
  <si>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</si>
  <si>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</si>
  <si>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</si>
  <si>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</si>
  <si>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</si>
  <si>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</si>
  <si>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</si>
  <si>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</si>
  <si>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</si>
  <si>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</si>
  <si>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</si>
  <si>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</si>
  <si>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</si>
  <si>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</si>
  <si>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</si>
  <si>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</si>
  <si>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</si>
  <si>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</si>
  <si>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</si>
  <si>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</si>
  <si>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</si>
  <si>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</si>
  <si>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</si>
  <si>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</si>
  <si>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</si>
  <si>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</si>
  <si>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</si>
  <si>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</si>
  <si>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</si>
  <si>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</si>
  <si>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</si>
  <si>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</si>
  <si>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</si>
  <si>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</si>
  <si>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</si>
  <si>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</si>
  <si>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</si>
  <si>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</si>
  <si>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</si>
  <si>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</si>
  <si>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</si>
  <si>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</si>
  <si>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</si>
  <si>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</si>
  <si>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</si>
  <si>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</si>
  <si>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</si>
  <si>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</si>
  <si>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</si>
  <si>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</si>
  <si>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</si>
  <si>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</si>
  <si>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</si>
  <si>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</si>
  <si>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</si>
  <si>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</si>
  <si>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</si>
  <si>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</si>
  <si>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</si>
  <si>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</si>
  <si>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</si>
  <si>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</si>
  <si>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</si>
  <si>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</si>
  <si>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</si>
  <si>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</si>
  <si>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</si>
  <si>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</si>
  <si>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</si>
  <si>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</si>
  <si>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</si>
  <si>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</si>
  <si>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</si>
  <si>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</si>
  <si>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</si>
  <si>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</si>
  <si>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</si>
  <si>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</si>
  <si>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</si>
  <si>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</si>
  <si>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</si>
  <si>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</si>
  <si>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</si>
  <si>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</si>
  <si>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</si>
  <si>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</si>
  <si>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</si>
  <si>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</si>
  <si>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</si>
  <si>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</si>
  <si>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</si>
  <si>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</si>
  <si>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</si>
  <si>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</si>
  <si>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</si>
  <si>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</si>
  <si>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</si>
  <si>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</si>
  <si>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</si>
  <si>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</si>
  <si>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</si>
  <si>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</si>
  <si>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</si>
  <si>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</si>
  <si>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</si>
  <si>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</si>
  <si>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</si>
  <si>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</si>
  <si>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</si>
  <si>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</si>
  <si>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</si>
  <si>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</si>
  <si>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</si>
  <si>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</si>
  <si>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</si>
  <si>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</si>
  <si>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</si>
  <si>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</si>
  <si>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</si>
  <si>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</si>
  <si>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</si>
  <si>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</si>
  <si>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</si>
  <si>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</si>
  <si>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</si>
  <si>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</si>
  <si>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</si>
  <si>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</si>
  <si>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</si>
  <si>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</si>
  <si>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</si>
  <si>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</si>
  <si>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</si>
  <si>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</si>
  <si>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</si>
  <si>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</si>
  <si>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</si>
  <si>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</si>
  <si>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</si>
  <si>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</si>
  <si>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</si>
  <si>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</si>
  <si>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</si>
  <si>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</si>
  <si>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</si>
  <si>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</si>
  <si>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</si>
  <si>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</si>
  <si>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</si>
  <si>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</si>
  <si>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</si>
  <si>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</si>
  <si>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</si>
  <si>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</si>
  <si>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</si>
  <si>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</si>
  <si>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</si>
  <si>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</si>
  <si>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</si>
  <si>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</si>
  <si>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</si>
  <si>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</si>
  <si>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</si>
  <si>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</si>
  <si>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</si>
  <si>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</si>
  <si>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</si>
  <si>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</si>
  <si>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</si>
  <si>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</si>
  <si>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</si>
  <si>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</si>
  <si>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</si>
  <si>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</si>
  <si>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</si>
  <si>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</si>
  <si>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</si>
  <si>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</si>
  <si>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</si>
  <si>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</si>
  <si>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</si>
  <si>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</si>
  <si>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</si>
  <si>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</si>
  <si>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</si>
  <si>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</si>
  <si>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</si>
  <si>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</si>
  <si>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</si>
  <si>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</si>
  <si>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</si>
  <si>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</si>
  <si>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</si>
  <si>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</si>
  <si>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</si>
  <si>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</si>
  <si>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</si>
  <si>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</si>
  <si>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</si>
  <si>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</si>
  <si>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</si>
  <si>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</si>
  <si>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</si>
  <si>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</si>
  <si>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</si>
  <si>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</si>
  <si>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</si>
  <si>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</si>
  <si>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</si>
  <si>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</si>
  <si>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</si>
  <si>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</si>
  <si>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</si>
  <si>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</si>
  <si>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</si>
  <si>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</si>
  <si>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</si>
  <si>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</si>
  <si>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</si>
  <si>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</si>
  <si>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</si>
  <si>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</si>
  <si>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</si>
  <si>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</si>
  <si>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</si>
  <si>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</si>
  <si>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</si>
  <si>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</si>
  <si>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</si>
  <si>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</si>
  <si>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</si>
  <si>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</si>
  <si>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</si>
  <si>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</si>
  <si>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</si>
  <si>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</si>
  <si>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</si>
  <si>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</si>
  <si>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</si>
  <si>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</si>
  <si>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</si>
  <si>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</si>
  <si>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</si>
  <si>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</si>
  <si>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</si>
  <si>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</si>
  <si>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</si>
  <si>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</si>
  <si>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</si>
  <si>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</si>
  <si>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</si>
  <si>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</si>
  <si>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</si>
  <si>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</si>
  <si>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</si>
  <si>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</si>
  <si>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</si>
  <si>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</si>
  <si>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</si>
  <si>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</si>
  <si>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</si>
  <si>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</si>
  <si>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</si>
  <si>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</si>
  <si>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</si>
  <si>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</si>
  <si>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</si>
  <si>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</si>
  <si>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</si>
  <si>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</si>
  <si>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</si>
  <si>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</si>
  <si>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</si>
  <si>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</si>
  <si>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</si>
  <si>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</si>
  <si>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</si>
  <si>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</si>
  <si>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</si>
  <si>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</si>
  <si>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</si>
  <si>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</si>
  <si>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</si>
  <si>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</si>
  <si>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</si>
  <si>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</si>
  <si>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</si>
  <si>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</si>
  <si>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</si>
  <si>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</si>
  <si>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</si>
  <si>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</si>
  <si>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</si>
  <si>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</si>
  <si>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</si>
  <si>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</si>
  <si>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</si>
  <si>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</si>
  <si>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</si>
  <si>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</si>
  <si>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</si>
  <si>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</si>
  <si>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</si>
  <si>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</si>
  <si>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</si>
  <si>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</si>
  <si>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</si>
  <si>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</si>
  <si>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</si>
  <si>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</si>
  <si>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</si>
  <si>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</si>
  <si>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</si>
  <si>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</si>
  <si>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</si>
  <si>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</si>
  <si>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</si>
  <si>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</si>
  <si>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</si>
  <si>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</si>
  <si>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</si>
  <si>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</si>
  <si>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</si>
  <si>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</si>
  <si>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</si>
  <si>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</si>
  <si>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</si>
  <si>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</si>
  <si>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</si>
  <si>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</si>
  <si>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</si>
  <si>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</si>
  <si>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</si>
  <si>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</si>
  <si>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</si>
  <si>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</si>
  <si>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</si>
  <si>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</si>
  <si>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</si>
  <si>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</si>
  <si>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</si>
  <si>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</si>
  <si>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</si>
  <si>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</si>
  <si>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</si>
  <si>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</si>
  <si>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</si>
  <si>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</si>
  <si>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</si>
  <si>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</si>
  <si>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</si>
  <si>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</si>
  <si>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</si>
  <si>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</si>
  <si>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</si>
  <si>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</si>
  <si>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</si>
  <si>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</si>
  <si>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</si>
  <si>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</si>
  <si>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</si>
  <si>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</si>
  <si>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</si>
  <si>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</si>
  <si>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</si>
  <si>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</si>
  <si>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</si>
  <si>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</si>
  <si>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</si>
  <si>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</si>
  <si>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</si>
  <si>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</si>
  <si>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</si>
  <si>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</si>
  <si>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</si>
  <si>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</si>
  <si>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</si>
  <si>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</si>
  <si>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</si>
  <si>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</si>
  <si>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</si>
  <si>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</si>
  <si>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</si>
  <si>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</si>
  <si>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</si>
  <si>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</si>
  <si>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</si>
  <si>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</si>
  <si>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</si>
  <si>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</si>
  <si>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</si>
  <si>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</si>
  <si>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</si>
  <si>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</si>
  <si>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</si>
  <si>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</si>
  <si>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</si>
  <si>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</si>
  <si>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</si>
  <si>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</si>
  <si>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</si>
  <si>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</si>
  <si>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</si>
  <si>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</si>
  <si>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</si>
  <si>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</si>
  <si>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</si>
  <si>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</si>
  <si>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</si>
  <si>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</si>
  <si>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</si>
  <si>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</si>
  <si>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</si>
  <si>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</si>
  <si>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</si>
  <si>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</si>
  <si>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</si>
  <si>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</si>
  <si>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</si>
  <si>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</si>
  <si>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</si>
  <si>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</si>
  <si>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</si>
  <si>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</si>
  <si>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</si>
  <si>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</si>
  <si>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</si>
  <si>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</si>
  <si>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</si>
  <si>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</si>
  <si>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</si>
  <si>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</si>
  <si>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</si>
  <si>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</si>
  <si>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</si>
  <si>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</si>
  <si>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</si>
  <si>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</si>
  <si>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</si>
  <si>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</si>
  <si>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</si>
  <si>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</si>
  <si>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</si>
  <si>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</si>
  <si>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</si>
  <si>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</si>
  <si>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</si>
  <si>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</si>
  <si>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</si>
  <si>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</si>
  <si>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</si>
  <si>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</si>
  <si>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</si>
  <si>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</si>
  <si>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</si>
  <si>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</si>
  <si>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</si>
  <si>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</si>
  <si>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</si>
  <si>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</si>
  <si>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</si>
  <si>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</si>
  <si>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</si>
  <si>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</si>
  <si>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</si>
  <si>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</si>
  <si>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</si>
  <si>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</si>
  <si>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</si>
  <si>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</si>
  <si>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</si>
  <si>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</si>
  <si>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</si>
  <si>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</si>
  <si>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</si>
  <si>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</si>
  <si>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</si>
  <si>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</si>
  <si>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</si>
  <si>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</si>
  <si>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</si>
  <si>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</si>
  <si>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</si>
  <si>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</si>
  <si>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</si>
  <si>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</si>
  <si>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</si>
  <si>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</si>
  <si>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</si>
  <si>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</si>
  <si>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</si>
  <si>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</si>
  <si>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</si>
  <si>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</si>
  <si>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</si>
  <si>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</si>
  <si>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</si>
  <si>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</si>
  <si>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</si>
  <si>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</si>
  <si>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</si>
  <si>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</si>
  <si>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</si>
  <si>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</si>
  <si>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</si>
  <si>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</si>
  <si>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</si>
  <si>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</si>
  <si>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</si>
  <si>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</si>
  <si>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</si>
  <si>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</si>
  <si>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</si>
  <si>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</si>
  <si>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</si>
  <si>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</si>
  <si>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</si>
  <si>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</si>
  <si>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</si>
  <si>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</si>
  <si>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</si>
  <si>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</si>
  <si>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</si>
  <si>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</si>
  <si>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</si>
  <si>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</si>
  <si>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</si>
  <si>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</si>
  <si>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</si>
  <si>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</si>
  <si>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</si>
  <si>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</si>
  <si>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</si>
  <si>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</si>
  <si>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</si>
  <si>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</si>
  <si>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</si>
  <si>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</si>
  <si>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</si>
  <si>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</si>
  <si>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</si>
  <si>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</si>
  <si>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</si>
  <si>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</si>
  <si>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</si>
  <si>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</si>
  <si>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</si>
  <si>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</si>
  <si>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</si>
  <si>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</si>
  <si>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</si>
  <si>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</si>
  <si>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</si>
  <si>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</si>
  <si>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</si>
  <si>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</si>
  <si>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</si>
  <si>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</si>
  <si>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</si>
  <si>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</si>
  <si>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</si>
  <si>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</si>
  <si>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</si>
  <si>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</si>
  <si>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</si>
  <si>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</si>
  <si>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</si>
  <si>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</si>
  <si>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</si>
  <si>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</si>
  <si>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</si>
  <si>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</si>
  <si>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</si>
  <si>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</si>
  <si>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</si>
  <si>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</si>
  <si>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</si>
  <si>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</si>
  <si>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</si>
  <si>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</si>
  <si>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</si>
  <si>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</si>
  <si>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</si>
  <si>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</si>
  <si>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</si>
  <si>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</si>
  <si>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</si>
  <si>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</si>
  <si>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</si>
  <si>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</si>
  <si>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</si>
  <si>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</si>
  <si>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</si>
  <si>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</si>
  <si>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</si>
  <si>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</si>
  <si>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</si>
  <si>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</si>
  <si>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</si>
  <si>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</si>
  <si>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</si>
  <si>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</si>
  <si>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</si>
  <si>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</si>
  <si>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</si>
  <si>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</si>
  <si>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</si>
  <si>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</si>
  <si>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</si>
  <si>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</si>
  <si>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</si>
  <si>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</si>
  <si>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</si>
  <si>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</si>
  <si>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</si>
  <si>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</si>
  <si>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</si>
  <si>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</si>
  <si>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</si>
  <si>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</si>
  <si>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</si>
  <si>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</si>
  <si>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</si>
  <si>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</si>
  <si>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</si>
  <si>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</si>
  <si>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</si>
  <si>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</si>
  <si>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</si>
  <si>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</si>
  <si>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</si>
  <si>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</si>
  <si>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</si>
  <si>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</si>
  <si>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</si>
  <si>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</si>
  <si>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</si>
  <si>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</si>
  <si>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</si>
  <si>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</si>
  <si>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</si>
  <si>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</si>
  <si>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</si>
  <si>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</si>
  <si>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</si>
  <si>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</si>
  <si>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</si>
  <si>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</si>
  <si>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</si>
  <si>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</si>
  <si>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</si>
  <si>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</si>
  <si>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</si>
  <si>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</si>
  <si>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</si>
  <si>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</si>
  <si>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</si>
  <si>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</si>
  <si>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</si>
  <si>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</si>
  <si>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</si>
  <si>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</si>
  <si>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</si>
  <si>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</si>
  <si>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</si>
  <si>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</si>
  <si>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</si>
  <si>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</si>
  <si>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</si>
  <si>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</si>
  <si>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</si>
  <si>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</si>
  <si>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</si>
  <si>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</si>
  <si>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</si>
  <si>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</si>
  <si>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</si>
  <si>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</si>
  <si>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</si>
  <si>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</si>
  <si>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</si>
  <si>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</si>
  <si>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</si>
  <si>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</si>
  <si>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</si>
  <si>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</si>
  <si>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</si>
  <si>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</si>
  <si>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</si>
  <si>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</si>
  <si>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</si>
  <si>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</si>
  <si>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</si>
  <si>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</si>
  <si>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</si>
  <si>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</si>
  <si>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</si>
  <si>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</si>
  <si>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</si>
  <si>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</si>
  <si>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</si>
  <si>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</si>
  <si>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</si>
  <si>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</si>
  <si>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</si>
  <si>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</si>
  <si>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</si>
  <si>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</si>
  <si>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</si>
  <si>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</si>
  <si>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</si>
  <si>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</si>
  <si>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</si>
  <si>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</si>
  <si>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</si>
  <si>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</si>
  <si>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</si>
  <si>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</si>
  <si>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</si>
  <si>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</si>
  <si>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</si>
  <si>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</si>
  <si>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</si>
  <si>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</si>
  <si>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</si>
  <si>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</si>
  <si>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</si>
  <si>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</si>
  <si>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</si>
  <si>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</si>
  <si>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</si>
  <si>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</si>
  <si>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</si>
  <si>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</si>
  <si>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</si>
  <si>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</si>
  <si>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</si>
  <si>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</si>
  <si>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</si>
  <si>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</si>
  <si>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</si>
  <si>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</si>
  <si>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</si>
  <si>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</si>
  <si>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</si>
  <si>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</si>
  <si>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</si>
  <si>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</si>
  <si>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</si>
  <si>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</si>
  <si>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</si>
  <si>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</si>
  <si>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</si>
  <si>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</si>
  <si>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</si>
  <si>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</si>
  <si>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</si>
  <si>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</si>
  <si>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</si>
  <si>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</si>
  <si>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</si>
  <si>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</si>
  <si>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</si>
  <si>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</si>
  <si>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</si>
  <si>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</si>
  <si>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</si>
  <si>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</si>
  <si>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</si>
  <si>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</si>
  <si>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</si>
  <si>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</si>
  <si>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</si>
  <si>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</si>
  <si>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</si>
  <si>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</si>
  <si>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</si>
  <si>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</si>
  <si>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</si>
  <si>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</si>
  <si>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</si>
  <si>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</si>
  <si>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</si>
  <si>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</si>
  <si>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</si>
  <si>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</si>
  <si>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</si>
  <si>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</si>
  <si>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</si>
  <si>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</si>
  <si>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</si>
  <si>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</si>
  <si>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</si>
  <si>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</si>
  <si>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</si>
  <si>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</si>
  <si>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</si>
  <si>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</si>
  <si>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</si>
  <si>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</si>
  <si>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</si>
  <si>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</si>
  <si>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</si>
  <si>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</si>
  <si>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</si>
  <si>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</si>
  <si>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</si>
  <si>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</si>
  <si>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</si>
  <si>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</si>
  <si>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</si>
  <si>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</si>
  <si>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</si>
  <si>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</si>
  <si>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</si>
  <si>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</si>
  <si>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</si>
  <si>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</si>
  <si>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</si>
  <si>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</si>
  <si>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</si>
  <si>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</si>
  <si>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</si>
  <si>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</si>
  <si>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</si>
  <si>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</si>
  <si>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</si>
  <si>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</si>
  <si>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</si>
  <si>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</si>
  <si>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</si>
  <si>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</si>
  <si>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</si>
  <si>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</si>
  <si>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</si>
  <si>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</si>
  <si>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</si>
  <si>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</si>
  <si>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</si>
  <si>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</si>
  <si>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</si>
  <si>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</si>
  <si>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</si>
  <si>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</si>
  <si>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</si>
  <si>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</si>
  <si>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</si>
  <si>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</si>
  <si>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</si>
  <si>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</si>
  <si>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</si>
  <si>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</si>
  <si>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</si>
  <si>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</si>
  <si>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</si>
  <si>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</si>
  <si>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</si>
  <si>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</si>
  <si>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</si>
  <si>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</si>
  <si>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</si>
  <si>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</si>
  <si>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</si>
  <si>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</si>
  <si>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</si>
  <si>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</si>
  <si>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</si>
  <si>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</si>
  <si>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</si>
  <si>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</si>
  <si>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</si>
  <si>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</si>
  <si>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</si>
  <si>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</si>
  <si>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</si>
  <si>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</si>
  <si>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</si>
  <si>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</si>
  <si>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</si>
  <si>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</si>
  <si>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</si>
  <si>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</si>
  <si>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</si>
  <si>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</si>
  <si>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</si>
  <si>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</si>
  <si>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</si>
  <si>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</si>
  <si>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</si>
  <si>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</si>
  <si>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</si>
  <si>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</si>
  <si>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</si>
  <si>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</si>
  <si>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</si>
  <si>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</si>
  <si>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</si>
  <si>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</si>
  <si>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</si>
  <si>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</si>
  <si>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</si>
  <si>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</si>
  <si>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</si>
  <si>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</si>
  <si>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</si>
  <si>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</si>
  <si>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</si>
  <si>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</si>
  <si>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</si>
  <si>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</si>
  <si>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</si>
  <si>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</si>
  <si>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</si>
  <si>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</si>
  <si>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</si>
  <si>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</si>
  <si>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</si>
  <si>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</si>
  <si>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</si>
  <si>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</si>
  <si>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</si>
  <si>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</si>
  <si>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</si>
  <si>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</si>
  <si>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</si>
  <si>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</si>
  <si>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</si>
  <si>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</si>
  <si>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</si>
  <si>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</si>
  <si>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</si>
  <si>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</si>
  <si>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</si>
  <si>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</si>
  <si>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</si>
  <si>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</si>
  <si>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</si>
  <si>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</si>
  <si>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</si>
  <si>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</si>
  <si>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</si>
  <si>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</si>
  <si>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</si>
  <si>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</si>
  <si>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</si>
  <si>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</si>
  <si>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</si>
  <si>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</si>
  <si>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</si>
  <si>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</si>
  <si>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</si>
  <si>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</si>
  <si>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</si>
  <si>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</si>
  <si>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</si>
  <si>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</si>
  <si>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</si>
  <si>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</si>
  <si>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</si>
  <si>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</si>
  <si>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</si>
  <si>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</si>
  <si>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</si>
  <si>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</si>
  <si>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</si>
  <si>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</si>
  <si>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</si>
  <si>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</si>
  <si>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</si>
  <si>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</si>
  <si>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</si>
  <si>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</si>
  <si>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</si>
  <si>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</si>
  <si>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</si>
  <si>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</si>
  <si>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</si>
  <si>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</si>
  <si>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</si>
  <si>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</si>
  <si>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</si>
  <si>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</si>
  <si>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</si>
  <si>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</si>
  <si>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</si>
  <si>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</si>
  <si>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</si>
  <si>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</si>
  <si>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</si>
  <si>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</si>
  <si>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</si>
  <si>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</si>
  <si>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</si>
  <si>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</si>
  <si>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</si>
  <si>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</si>
  <si>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</si>
  <si>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</si>
  <si>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</si>
  <si>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</si>
  <si>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</si>
  <si>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</si>
  <si>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</si>
  <si>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</si>
  <si>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</si>
  <si>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</si>
  <si>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</si>
  <si>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</si>
  <si>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</si>
  <si>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</si>
  <si>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</si>
  <si>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</si>
  <si>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</si>
  <si>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</si>
  <si>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</si>
  <si>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</si>
  <si>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</si>
  <si>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</si>
  <si>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</si>
  <si>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</si>
  <si>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</si>
  <si>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</si>
  <si>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</si>
  <si>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</si>
  <si>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</si>
  <si>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</si>
  <si>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</si>
  <si>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</si>
  <si>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</si>
  <si>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</si>
  <si>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</si>
  <si>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</si>
  <si>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</si>
  <si>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</si>
  <si>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</si>
  <si>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</si>
  <si>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</si>
  <si>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</si>
  <si>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</si>
  <si>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</si>
  <si>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</si>
  <si>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</si>
  <si>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</si>
  <si>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</si>
  <si>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</si>
  <si>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</si>
  <si>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</si>
  <si>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</si>
  <si>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</si>
  <si>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</si>
  <si>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</si>
  <si>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</si>
  <si>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</si>
  <si>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</si>
  <si>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</si>
  <si>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</si>
  <si>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</si>
  <si>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</si>
  <si>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</si>
  <si>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</si>
  <si>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</si>
  <si>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</si>
  <si>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</si>
  <si>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</si>
  <si>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</si>
  <si>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</si>
  <si>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</si>
  <si>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</si>
  <si>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</si>
  <si>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</si>
  <si>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</si>
  <si>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</si>
  <si>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</si>
  <si>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</si>
  <si>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</si>
  <si>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</si>
  <si>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</si>
  <si>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</si>
  <si>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</si>
  <si>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</si>
  <si>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</si>
  <si>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</si>
  <si>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</si>
  <si>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</si>
  <si>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</si>
  <si>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</si>
  <si>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</si>
  <si>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</si>
  <si>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</si>
  <si>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</si>
  <si>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</si>
  <si>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</si>
  <si>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</si>
  <si>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</si>
  <si>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</si>
  <si>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</si>
  <si>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</si>
  <si>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</si>
  <si>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</si>
  <si>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</si>
  <si>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</si>
  <si>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</si>
  <si>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</si>
  <si>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</si>
  <si>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</si>
  <si>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</si>
  <si>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</si>
  <si>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</si>
  <si>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</si>
  <si>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</si>
  <si>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</si>
  <si>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</si>
  <si>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</si>
  <si>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</si>
  <si>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</si>
  <si>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</si>
  <si>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</si>
  <si>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</si>
  <si>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</si>
  <si>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</si>
  <si>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</si>
  <si>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</si>
  <si>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</si>
  <si>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</si>
  <si>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</si>
  <si>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</si>
  <si>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</si>
  <si>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</si>
  <si>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</si>
  <si>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</si>
  <si>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</si>
  <si>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</si>
  <si>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</si>
  <si>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</si>
  <si>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</si>
  <si>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</si>
  <si>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</si>
  <si>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</si>
  <si>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</si>
  <si>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</si>
  <si>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</si>
  <si>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</si>
  <si>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</si>
  <si>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</si>
  <si>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</si>
  <si>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</si>
  <si>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</si>
  <si>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</si>
  <si>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</si>
  <si>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</si>
  <si>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</si>
  <si>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</si>
  <si>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</si>
  <si>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</si>
  <si>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</si>
  <si>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</si>
  <si>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</si>
  <si>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</si>
  <si>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</si>
  <si>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</si>
  <si>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</si>
  <si>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</si>
  <si>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</si>
  <si>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</si>
  <si>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</si>
  <si>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</si>
  <si>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</si>
  <si>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</si>
  <si>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</si>
  <si>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</si>
  <si>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</si>
  <si>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</si>
  <si>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</si>
  <si>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</si>
  <si>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</si>
  <si>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</si>
  <si>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</si>
  <si>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</si>
  <si>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</si>
  <si>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</si>
  <si>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</si>
  <si>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</si>
  <si>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</si>
  <si>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</si>
  <si>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</si>
  <si>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</si>
  <si>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</si>
  <si>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</si>
  <si>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</si>
  <si>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</si>
  <si>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</si>
  <si>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</si>
  <si>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</si>
  <si>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</si>
  <si>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</si>
  <si>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</si>
  <si>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</si>
  <si>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</si>
  <si>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</si>
  <si>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</si>
  <si>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</si>
  <si>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</si>
  <si>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</si>
  <si>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</si>
  <si>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</si>
  <si>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</si>
  <si>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</si>
  <si>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</si>
  <si>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</si>
  <si>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</si>
  <si>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</si>
  <si>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</si>
  <si>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</si>
  <si>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</si>
  <si>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</si>
  <si>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</si>
  <si>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</si>
  <si>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</si>
  <si>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</si>
  <si>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</si>
  <si>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</si>
  <si>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</si>
  <si>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</si>
  <si>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</si>
  <si>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</si>
  <si>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</si>
  <si>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</si>
  <si>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</si>
  <si>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</si>
  <si>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</si>
  <si>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</si>
  <si>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</si>
  <si>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</si>
  <si>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</si>
  <si>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</si>
  <si>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</si>
  <si>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</si>
  <si>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</si>
  <si>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</si>
  <si>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</si>
  <si>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</si>
  <si>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</si>
  <si>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</si>
  <si>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</si>
  <si>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</si>
  <si>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</si>
  <si>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</si>
  <si>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</si>
  <si>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</si>
  <si>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</si>
  <si>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</si>
  <si>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</si>
  <si>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</si>
  <si>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</si>
  <si>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</si>
  <si>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</si>
  <si>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</si>
  <si>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</si>
  <si>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</si>
  <si>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</si>
  <si>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</si>
  <si>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</si>
  <si>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</si>
  <si>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</si>
  <si>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</si>
  <si>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</si>
  <si>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</si>
  <si>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</si>
  <si>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</si>
  <si>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</si>
  <si>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</si>
  <si>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</si>
  <si>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</si>
  <si>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</si>
  <si>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</si>
  <si>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</si>
  <si>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</si>
  <si>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</si>
  <si>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</si>
  <si>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</si>
  <si>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</si>
  <si>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</si>
  <si>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</si>
  <si>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</si>
  <si>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</si>
  <si>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</si>
  <si>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</si>
  <si>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</si>
  <si>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</si>
  <si>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</si>
  <si>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</si>
  <si>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</si>
  <si>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</si>
  <si>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</si>
  <si>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</si>
  <si>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</si>
  <si>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</si>
  <si>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</si>
  <si>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</si>
  <si>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</si>
  <si>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</si>
  <si>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</si>
  <si>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</si>
  <si>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</si>
  <si>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</si>
  <si>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</si>
  <si>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</si>
  <si>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</si>
  <si>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</si>
  <si>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</si>
  <si>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</si>
  <si>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</si>
  <si>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</si>
  <si>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</si>
  <si>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</si>
  <si>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</si>
  <si>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</si>
  <si>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</si>
  <si>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</si>
  <si>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</si>
  <si>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</si>
  <si>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</si>
  <si>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</si>
  <si>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</si>
  <si>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</si>
  <si>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</si>
  <si>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</si>
  <si>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</si>
  <si>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</si>
  <si>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</si>
  <si>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</si>
  <si>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</si>
  <si>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</si>
  <si>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</si>
  <si>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</si>
  <si>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</si>
  <si>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</si>
  <si>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</si>
  <si>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</si>
  <si>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</si>
  <si>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</si>
  <si>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</si>
  <si>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</si>
  <si>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</si>
  <si>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</si>
  <si>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</si>
  <si>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</si>
  <si>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</si>
  <si>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</si>
  <si>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</si>
  <si>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</si>
  <si>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</si>
  <si>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</si>
  <si>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</si>
  <si>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</si>
  <si>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</si>
  <si>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</si>
  <si>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</si>
  <si>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</si>
  <si>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</si>
  <si>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</si>
  <si>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</si>
  <si>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</si>
  <si>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</si>
  <si>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</si>
  <si>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</si>
  <si>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</si>
  <si>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</si>
  <si>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</si>
  <si>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</si>
  <si>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</si>
  <si>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</si>
  <si>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</si>
  <si>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</si>
  <si>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</si>
  <si>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</si>
  <si>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</si>
  <si>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</si>
  <si>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</si>
  <si>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</si>
  <si>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</si>
  <si>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</si>
  <si>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</si>
  <si>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</si>
  <si>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</si>
  <si>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</si>
  <si>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</si>
  <si>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</si>
  <si>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</si>
  <si>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</si>
  <si>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</si>
  <si>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</si>
  <si>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</si>
  <si>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</si>
  <si>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</si>
  <si>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</si>
  <si>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</si>
  <si>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</si>
  <si>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</si>
  <si>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</si>
  <si>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</si>
  <si>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</si>
  <si>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</si>
  <si>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</si>
  <si>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</si>
  <si>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</si>
  <si>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</si>
  <si>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</si>
  <si>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</si>
  <si>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</si>
  <si>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</si>
  <si>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</si>
  <si>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</si>
  <si>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</si>
  <si>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</si>
  <si>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</si>
  <si>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</si>
  <si>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</si>
  <si>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</si>
  <si>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</si>
  <si>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</si>
  <si>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</si>
  <si>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</si>
  <si>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</si>
  <si>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</si>
  <si>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</si>
  <si>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</si>
  <si>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</si>
  <si>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</si>
  <si>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</si>
  <si>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</si>
  <si>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</si>
  <si>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</si>
  <si>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</si>
  <si>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</si>
  <si>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</si>
  <si>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</si>
  <si>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</si>
  <si>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</si>
  <si>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</si>
  <si>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</si>
  <si>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</si>
  <si>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</si>
  <si>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</si>
  <si>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</si>
  <si>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</si>
  <si>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</si>
  <si>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</si>
  <si>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</si>
  <si>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</si>
  <si>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</si>
  <si>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</si>
  <si>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</si>
  <si>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</si>
  <si>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</si>
  <si>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</si>
  <si>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</si>
  <si>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</si>
  <si>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</si>
  <si>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</si>
  <si>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</si>
  <si>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</si>
  <si>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</si>
  <si>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</si>
  <si>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</si>
  <si>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</si>
  <si>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</si>
  <si>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</si>
  <si>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</si>
  <si>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</si>
  <si>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</si>
  <si>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</si>
  <si>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</si>
  <si>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</si>
  <si>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</si>
  <si>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</si>
  <si>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</si>
  <si>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</si>
  <si>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</si>
  <si>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</si>
  <si>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</si>
  <si>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</si>
  <si>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</si>
  <si>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</si>
  <si>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</si>
  <si>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</si>
  <si>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</si>
  <si>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</si>
  <si>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</si>
  <si>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</si>
  <si>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</si>
  <si>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</si>
  <si>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</si>
  <si>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</si>
  <si>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</si>
  <si>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</si>
  <si>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</si>
  <si>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</si>
  <si>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</si>
  <si>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</si>
  <si>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</si>
  <si>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</si>
  <si>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</si>
  <si>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</si>
  <si>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</si>
  <si>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</si>
  <si>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</si>
  <si>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</si>
  <si>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</si>
  <si>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</si>
  <si>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</si>
  <si>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</si>
  <si>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</si>
  <si>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</si>
  <si>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</si>
  <si>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</si>
  <si>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</si>
  <si>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</si>
  <si>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</si>
  <si>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</si>
  <si>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</si>
  <si>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</si>
  <si>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</si>
  <si>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</si>
  <si>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</si>
  <si>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</si>
  <si>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</si>
  <si>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</si>
  <si>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</si>
  <si>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</si>
  <si>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</si>
  <si>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</si>
  <si>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</si>
  <si>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</si>
  <si>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</si>
  <si>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</si>
  <si>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</si>
  <si>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</si>
  <si>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</si>
  <si>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</si>
  <si>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</si>
  <si>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</si>
  <si>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</si>
  <si>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</si>
  <si>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</si>
  <si>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</si>
  <si>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</si>
  <si>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</si>
  <si>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</si>
  <si>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</si>
  <si>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</si>
  <si>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</si>
  <si>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</si>
  <si>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</si>
  <si>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</si>
  <si>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</si>
  <si>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</si>
  <si>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</si>
  <si>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</si>
  <si>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</si>
  <si>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</si>
  <si>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</si>
  <si>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</si>
  <si>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</si>
  <si>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</si>
  <si>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</si>
  <si>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</si>
  <si>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</si>
  <si>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</si>
  <si>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</si>
  <si>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</si>
  <si>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</si>
  <si>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</si>
  <si>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</si>
  <si>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</si>
  <si>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</si>
  <si>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</si>
  <si>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</si>
  <si>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</si>
  <si>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</si>
  <si>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</si>
  <si>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</si>
  <si>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</si>
  <si>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</si>
  <si>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</si>
  <si>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</si>
  <si>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</si>
  <si>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</si>
  <si>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</si>
  <si>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</si>
  <si>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</si>
  <si>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</si>
  <si>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</si>
  <si>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</si>
  <si>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</si>
  <si>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</si>
  <si>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</si>
  <si>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</si>
  <si>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</si>
  <si>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</si>
  <si>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</si>
  <si>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</si>
  <si>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</si>
  <si>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</si>
  <si>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</si>
  <si>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</si>
  <si>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</si>
  <si>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</si>
  <si>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</si>
  <si>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</si>
  <si>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</si>
  <si>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</si>
  <si>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</si>
  <si>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</si>
  <si>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</si>
  <si>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</si>
  <si>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</si>
  <si>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</si>
  <si>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</si>
  <si>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</si>
  <si>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</si>
  <si>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</si>
  <si>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</si>
  <si>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</si>
  <si>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</si>
  <si>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</si>
  <si>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</si>
  <si>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</si>
  <si>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</si>
  <si>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</si>
  <si>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</si>
  <si>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</si>
  <si>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</si>
  <si>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</si>
  <si>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</si>
  <si>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</si>
  <si>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</si>
  <si>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</si>
  <si>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</si>
  <si>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</si>
  <si>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</si>
  <si>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</si>
  <si>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</si>
  <si>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</si>
  <si>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</si>
  <si>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</si>
  <si>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</si>
  <si>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</si>
  <si>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</si>
  <si>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</si>
  <si>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</si>
  <si>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</si>
  <si>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</si>
  <si>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</si>
  <si>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</si>
  <si>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</si>
  <si>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</si>
  <si>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</si>
  <si>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</si>
  <si>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</si>
  <si>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</si>
  <si>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</si>
  <si>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</si>
  <si>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</si>
  <si>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</si>
  <si>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</si>
  <si>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</si>
  <si>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</si>
  <si>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</si>
  <si>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</si>
  <si>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</si>
  <si>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</si>
  <si>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</si>
  <si>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</si>
  <si>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</si>
  <si>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</si>
  <si>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</si>
  <si>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</si>
  <si>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</si>
  <si>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</si>
  <si>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</si>
  <si>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</si>
  <si>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</si>
  <si>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</si>
  <si>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</si>
  <si>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</si>
  <si>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</si>
  <si>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</si>
  <si>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</si>
  <si>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</si>
  <si>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</si>
  <si>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</si>
  <si>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</si>
  <si>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</si>
  <si>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</si>
  <si>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</si>
  <si>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</si>
  <si>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</si>
  <si>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</si>
  <si>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</si>
  <si>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</si>
  <si>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</si>
  <si>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</si>
  <si>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</si>
  <si>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</si>
  <si>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</si>
  <si>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</si>
  <si>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</si>
  <si>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</si>
  <si>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</si>
  <si>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</si>
  <si>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</si>
  <si>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</si>
  <si>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</si>
  <si>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</si>
  <si>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</si>
  <si>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</si>
  <si>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</si>
  <si>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</si>
  <si>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</si>
  <si>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</si>
  <si>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</si>
  <si>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</si>
  <si>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</si>
  <si>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</si>
  <si>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</si>
  <si>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</si>
  <si>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</si>
  <si>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</si>
  <si>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</si>
  <si>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</si>
  <si>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</si>
  <si>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</si>
  <si>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</si>
  <si>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</si>
  <si>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</si>
  <si>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</si>
  <si>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</si>
  <si>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</si>
  <si>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</si>
  <si>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</si>
  <si>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</si>
  <si>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</si>
  <si>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</si>
  <si>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</si>
  <si>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</si>
  <si>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</si>
  <si>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</si>
  <si>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</si>
  <si>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</si>
  <si>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</si>
  <si>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</si>
  <si>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</si>
  <si>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</si>
  <si>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</si>
  <si>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</si>
  <si>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</si>
  <si>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</si>
  <si>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</si>
  <si>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</si>
  <si>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</si>
  <si>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</si>
  <si>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</si>
  <si>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</si>
  <si>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</si>
  <si>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</si>
  <si>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</si>
  <si>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</si>
  <si>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</si>
  <si>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</si>
  <si>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</si>
  <si>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</si>
  <si>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</si>
  <si>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</si>
  <si>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</si>
  <si>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</si>
  <si>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</si>
  <si>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</si>
  <si>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</si>
  <si>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</si>
  <si>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</si>
  <si>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</si>
  <si>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</si>
  <si>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</si>
  <si>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</si>
  <si>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</si>
  <si>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</si>
  <si>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</si>
  <si>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</si>
  <si>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</si>
  <si>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</si>
  <si>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</si>
  <si>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</si>
  <si>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</si>
  <si>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</si>
  <si>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</si>
  <si>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</si>
  <si>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</si>
  <si>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</si>
  <si>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</si>
  <si>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</si>
  <si>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</si>
  <si>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</si>
  <si>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</si>
  <si>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</si>
  <si>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</si>
  <si>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</si>
  <si>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</si>
  <si>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</si>
  <si>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</si>
  <si>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</si>
  <si>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</si>
  <si>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</si>
  <si>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</si>
  <si>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</si>
  <si>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</si>
  <si>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</si>
  <si>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</si>
  <si>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</si>
  <si>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</si>
  <si>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</si>
  <si>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</si>
  <si>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</si>
  <si>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</si>
  <si>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</si>
  <si>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</si>
  <si>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</si>
  <si>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</si>
  <si>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</si>
  <si>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</si>
  <si>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</si>
  <si>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</si>
  <si>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</si>
  <si>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</si>
  <si>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</si>
  <si>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</si>
  <si>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</si>
  <si>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</si>
  <si>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</si>
  <si>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</si>
  <si>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</si>
  <si>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</si>
  <si>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</si>
  <si>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</si>
  <si>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</si>
  <si>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</si>
  <si>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</si>
  <si>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</si>
  <si>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</si>
  <si>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</si>
  <si>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</si>
  <si>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</si>
  <si>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</si>
  <si>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</si>
  <si>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</si>
  <si>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</si>
  <si>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</si>
  <si>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</si>
  <si>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</si>
  <si>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</si>
  <si>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</si>
  <si>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</si>
  <si>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</si>
  <si>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</si>
  <si>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</si>
  <si>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</si>
  <si>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</si>
  <si>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</si>
  <si>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</si>
  <si>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</si>
  <si>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</si>
  <si>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</si>
  <si>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</si>
  <si>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</si>
  <si>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</si>
  <si>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</si>
  <si>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</si>
  <si>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</si>
  <si>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</si>
  <si>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</si>
  <si>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</si>
  <si>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</si>
  <si>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</si>
  <si>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</si>
  <si>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</si>
  <si>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</si>
  <si>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</si>
  <si>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</si>
  <si>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</si>
  <si>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</si>
  <si>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</si>
  <si>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</si>
  <si>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</si>
  <si>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</si>
  <si>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</si>
  <si>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</si>
  <si>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</si>
  <si>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</si>
  <si>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</si>
  <si>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</si>
  <si>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</si>
  <si>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</si>
  <si>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</si>
  <si>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</si>
  <si>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</si>
  <si>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</si>
  <si>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</si>
  <si>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</si>
  <si>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</si>
  <si>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</si>
  <si>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</si>
  <si>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</si>
  <si>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</si>
  <si>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</si>
  <si>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</si>
  <si>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</si>
  <si>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</si>
  <si>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</si>
  <si>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</si>
  <si>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</si>
  <si>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</si>
  <si>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</si>
  <si>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</si>
  <si>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</si>
  <si>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</si>
  <si>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</si>
  <si>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</si>
  <si>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</si>
  <si>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</si>
  <si>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</si>
  <si>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</si>
  <si>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</si>
  <si>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</si>
  <si>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</si>
  <si>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</si>
  <si>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</si>
  <si>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</si>
  <si>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</si>
  <si>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</si>
  <si>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</si>
  <si>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</si>
  <si>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</si>
  <si>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</si>
  <si>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</si>
  <si>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</si>
  <si>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</si>
  <si>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</si>
  <si>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</si>
  <si>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</si>
  <si>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</si>
  <si>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</si>
  <si>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</si>
  <si>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</si>
  <si>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</si>
  <si>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</si>
  <si>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</si>
  <si>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</si>
  <si>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</si>
  <si>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</si>
  <si>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</si>
  <si>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</si>
  <si>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</si>
  <si>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</si>
  <si>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</si>
  <si>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</si>
  <si>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</si>
  <si>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</si>
  <si>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</si>
  <si>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</si>
  <si>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</si>
  <si>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</si>
  <si>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</si>
  <si>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</si>
  <si>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</si>
  <si>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</si>
  <si>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</si>
  <si>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</si>
  <si>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</si>
  <si>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</si>
  <si>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</si>
  <si>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</si>
  <si>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</si>
  <si>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</si>
  <si>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</si>
  <si>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</si>
  <si>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</si>
  <si>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</si>
  <si>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</si>
  <si>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</si>
  <si>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</si>
  <si>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</si>
  <si>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</si>
  <si>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</si>
  <si>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</si>
  <si>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</si>
  <si>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</si>
  <si>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</si>
  <si>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</si>
  <si>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</si>
  <si>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</si>
  <si>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</si>
  <si>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</si>
  <si>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</si>
  <si>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</si>
  <si>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</si>
  <si>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</si>
  <si>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</si>
  <si>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</si>
  <si>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</si>
  <si>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</si>
  <si>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</si>
  <si>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</si>
  <si>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</si>
  <si>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</si>
  <si>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</si>
  <si>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</si>
  <si>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</si>
  <si>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</si>
  <si>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</si>
  <si>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</si>
  <si>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</si>
  <si>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</si>
  <si>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</si>
  <si>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</si>
  <si>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</si>
  <si>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</si>
  <si>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</si>
  <si>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</si>
  <si>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</si>
  <si>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</si>
  <si>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</si>
  <si>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</si>
  <si>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</si>
  <si>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</si>
  <si>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</si>
  <si>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</si>
  <si>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</si>
  <si>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</si>
  <si>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</si>
  <si>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</si>
  <si>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</si>
  <si>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</si>
  <si>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</si>
  <si>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</si>
  <si>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</si>
  <si>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</si>
  <si>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</si>
  <si>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</si>
  <si>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</si>
  <si>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</si>
  <si>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</si>
  <si>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</si>
  <si>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</si>
  <si>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</si>
  <si>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</si>
  <si>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</si>
  <si>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</si>
  <si>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</si>
  <si>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</si>
  <si>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</si>
  <si>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</si>
  <si>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</si>
  <si>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</si>
  <si>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</si>
  <si>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</si>
  <si>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</si>
  <si>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</si>
  <si>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</si>
  <si>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</si>
  <si>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</si>
  <si>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</si>
  <si>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</si>
  <si>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</si>
  <si>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</si>
  <si>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</si>
  <si>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</si>
  <si>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</si>
  <si>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</si>
  <si>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</si>
  <si>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</si>
  <si>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</si>
  <si>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</si>
  <si>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</si>
  <si>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</si>
  <si>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</si>
  <si>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</si>
  <si>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</si>
  <si>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</si>
  <si>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</si>
  <si>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</si>
  <si>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</si>
  <si>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</si>
  <si>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</si>
  <si>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</si>
  <si>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</si>
  <si>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</si>
  <si>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</si>
  <si>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</si>
  <si>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</si>
  <si>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</si>
  <si>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</si>
  <si>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</si>
  <si>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</si>
  <si>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</si>
  <si>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</si>
  <si>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</si>
  <si>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</si>
  <si>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</si>
  <si>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</si>
  <si>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</si>
  <si>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</si>
  <si>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</si>
  <si>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</si>
  <si>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</si>
  <si>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</si>
  <si>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</si>
  <si>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</si>
  <si>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</si>
  <si>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</si>
  <si>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</si>
  <si>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</si>
  <si>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</si>
  <si>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</si>
  <si>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</si>
  <si>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</si>
  <si>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</si>
  <si>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</si>
  <si>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</si>
  <si>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</si>
  <si>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</si>
  <si>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</si>
  <si>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</si>
  <si>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</si>
  <si>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</si>
  <si>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</si>
  <si>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</si>
  <si>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</si>
  <si>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</si>
  <si>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</si>
  <si>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</si>
  <si>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</si>
  <si>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</si>
  <si>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</si>
  <si>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</si>
  <si>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</si>
  <si>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</si>
  <si>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</si>
  <si>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</si>
  <si>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</si>
  <si>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</si>
  <si>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</si>
  <si>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</si>
  <si>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</si>
  <si>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</si>
  <si>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</si>
  <si>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</si>
  <si>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</si>
  <si>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</si>
  <si>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</si>
  <si>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</si>
  <si>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</si>
  <si>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</si>
  <si>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</si>
  <si>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</si>
  <si>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</si>
  <si>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</si>
  <si>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</si>
  <si>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</si>
  <si>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</si>
  <si>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</si>
  <si>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</si>
  <si>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</si>
  <si>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</si>
  <si>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</si>
  <si>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</si>
  <si>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</si>
  <si>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</si>
  <si>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</si>
  <si>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</si>
  <si>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</si>
  <si>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</si>
  <si>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</si>
  <si>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</si>
  <si>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</si>
  <si>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</si>
  <si>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</si>
  <si>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</si>
  <si>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</si>
  <si>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</si>
  <si>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</si>
  <si>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</si>
  <si>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</si>
  <si>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</si>
  <si>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</si>
  <si>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</si>
  <si>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</si>
  <si>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</si>
  <si>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</si>
  <si>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</si>
  <si>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</si>
  <si>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</si>
  <si>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</si>
  <si>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</si>
  <si>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</si>
  <si>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</si>
  <si>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</si>
  <si>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</si>
  <si>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</si>
  <si>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</si>
  <si>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</si>
  <si>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</si>
  <si>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</si>
  <si>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</si>
  <si>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</si>
  <si>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</si>
  <si>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</si>
  <si>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</si>
  <si>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</si>
  <si>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</si>
  <si>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</si>
  <si>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</si>
  <si>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</si>
  <si>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</si>
  <si>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</si>
  <si>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</si>
  <si>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</si>
  <si>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</si>
  <si>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</si>
  <si>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</si>
  <si>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</si>
  <si>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</si>
  <si>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</si>
  <si>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</si>
  <si>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</si>
  <si>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</si>
  <si>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</si>
  <si>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</si>
  <si>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</si>
  <si>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</si>
  <si>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</si>
  <si>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</si>
  <si>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</si>
  <si>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</si>
  <si>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</si>
  <si>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</si>
  <si>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</si>
  <si>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</si>
  <si>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</si>
  <si>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</si>
  <si>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</si>
  <si>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</si>
  <si>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</si>
  <si>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</si>
  <si>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</si>
  <si>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</si>
  <si>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</si>
  <si>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</si>
  <si>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</si>
  <si>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</si>
  <si>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</si>
  <si>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</si>
  <si>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</si>
  <si>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</si>
  <si>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</si>
  <si>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</si>
  <si>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</si>
  <si>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</si>
  <si>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</si>
  <si>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</si>
  <si>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</si>
  <si>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</si>
  <si>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</si>
  <si>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</si>
  <si>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</si>
  <si>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</si>
  <si>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</si>
  <si>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</si>
  <si>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</si>
  <si>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</si>
  <si>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</si>
  <si>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</si>
  <si>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</si>
  <si>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</si>
  <si>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</si>
  <si>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</si>
  <si>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</si>
  <si>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</si>
  <si>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</si>
  <si>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</si>
  <si>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</si>
  <si>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</si>
  <si>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</si>
  <si>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</si>
  <si>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</si>
  <si>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</si>
  <si>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</si>
  <si>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</si>
  <si>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</si>
  <si>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</si>
  <si>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</si>
  <si>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</si>
  <si>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</si>
  <si>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</si>
  <si>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</si>
  <si>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</si>
  <si>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</si>
  <si>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</si>
  <si>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</si>
  <si>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</si>
  <si>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</si>
  <si>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</si>
  <si>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</si>
  <si>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</si>
  <si>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</si>
  <si>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</si>
  <si>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</si>
  <si>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</si>
  <si>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</si>
  <si>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</si>
  <si>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</si>
  <si>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</si>
  <si>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</si>
  <si>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</si>
  <si>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</si>
  <si>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</si>
  <si>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</si>
  <si>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</si>
  <si>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</si>
  <si>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</si>
  <si>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</si>
  <si>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</si>
  <si>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</si>
  <si>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</si>
  <si>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</si>
  <si>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</si>
  <si>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</si>
  <si>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</si>
  <si>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</si>
  <si>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</si>
  <si>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</si>
  <si>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</si>
  <si>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</si>
  <si>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</si>
  <si>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</si>
  <si>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</si>
  <si>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</si>
  <si>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</si>
  <si>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</si>
  <si>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</si>
  <si>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</si>
  <si>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</si>
  <si>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</si>
  <si>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</si>
  <si>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</si>
  <si>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</si>
  <si>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</si>
  <si>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</si>
  <si>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</si>
  <si>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</si>
  <si>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</si>
  <si>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</si>
  <si>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</si>
  <si>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</si>
  <si>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</si>
  <si>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</si>
  <si>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</si>
  <si>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</si>
  <si>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</si>
  <si>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</si>
  <si>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</si>
  <si>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</si>
  <si>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</si>
  <si>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</si>
  <si>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</si>
  <si>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</si>
  <si>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</si>
  <si>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</si>
  <si>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</si>
  <si>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</si>
  <si>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</si>
  <si>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</si>
  <si>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</si>
  <si>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</si>
  <si>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</si>
  <si>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</si>
  <si>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</si>
  <si>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</si>
  <si>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</si>
  <si>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</si>
  <si>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</si>
  <si>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</si>
  <si>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</si>
  <si>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</si>
  <si>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</si>
  <si>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</si>
  <si>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</si>
  <si>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</si>
  <si>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</si>
  <si>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</si>
  <si>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</si>
  <si>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</si>
  <si>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</si>
  <si>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</si>
  <si>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</si>
  <si>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</si>
  <si>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</si>
  <si>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</si>
  <si>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</si>
  <si>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</si>
  <si>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</si>
  <si>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</si>
  <si>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</si>
  <si>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</si>
  <si>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</si>
  <si>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</si>
  <si>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</si>
  <si>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</si>
  <si>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</si>
  <si>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</si>
  <si>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</si>
  <si>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</si>
  <si>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</si>
  <si>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</si>
  <si>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</si>
  <si>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</si>
  <si>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</si>
  <si>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</si>
  <si>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</si>
  <si>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</si>
  <si>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</si>
  <si>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</si>
  <si>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</si>
  <si>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</si>
  <si>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</si>
  <si>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</si>
  <si>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</si>
  <si>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</si>
  <si>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</si>
  <si>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</si>
  <si>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</si>
  <si>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</si>
  <si>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</si>
  <si>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</si>
  <si>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</si>
  <si>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</si>
  <si>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</si>
  <si>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</si>
  <si>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</si>
  <si>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</si>
  <si>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</si>
  <si>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</si>
  <si>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</si>
  <si>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</si>
  <si>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</si>
  <si>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</si>
  <si>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</si>
  <si>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</si>
  <si>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</si>
  <si>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</si>
  <si>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</si>
  <si>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</si>
  <si>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</si>
  <si>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</si>
  <si>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</si>
  <si>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</si>
  <si>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</si>
  <si>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</si>
  <si>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</si>
  <si>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</si>
  <si>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</si>
  <si>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</si>
  <si>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</si>
  <si>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</si>
  <si>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</si>
  <si>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</si>
  <si>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</si>
  <si>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</si>
  <si>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</si>
  <si>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</si>
  <si>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</si>
  <si>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</si>
  <si>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</si>
  <si>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</si>
  <si>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</si>
  <si>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</si>
  <si>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</si>
  <si>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</si>
  <si>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</si>
  <si>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</si>
  <si>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</si>
  <si>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</si>
  <si>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</si>
  <si>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</si>
  <si>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</si>
  <si>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</si>
  <si>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</si>
  <si>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</si>
  <si>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</si>
  <si>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</si>
  <si>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</si>
  <si>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</si>
  <si>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</si>
  <si>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</si>
  <si>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</si>
  <si>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</si>
  <si>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</si>
  <si>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</si>
  <si>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</si>
  <si>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</si>
  <si>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</si>
  <si>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</si>
  <si>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</si>
  <si>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</si>
  <si>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</si>
  <si>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</si>
  <si>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</si>
  <si>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</si>
  <si>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</si>
  <si>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</si>
  <si>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</si>
  <si>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</si>
  <si>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</si>
  <si>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</si>
  <si>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</si>
  <si>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</si>
  <si>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</si>
  <si>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</si>
  <si>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</si>
  <si>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</si>
  <si>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</si>
  <si>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</si>
  <si>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</si>
  <si>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</si>
  <si>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</si>
  <si>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</si>
  <si>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</si>
  <si>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</si>
  <si>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</si>
  <si>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</si>
  <si>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</si>
  <si>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</si>
  <si>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</si>
  <si>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</si>
  <si>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</si>
  <si>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</si>
  <si>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</si>
  <si>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</si>
  <si>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</si>
  <si>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</si>
  <si>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</si>
  <si>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</si>
  <si>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</si>
  <si>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</si>
  <si>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</si>
  <si>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</si>
  <si>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</si>
  <si>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</si>
  <si>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</si>
  <si>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</si>
  <si>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</si>
  <si>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</si>
  <si>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</si>
  <si>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</si>
  <si>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</si>
  <si>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</si>
  <si>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</si>
  <si>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</si>
  <si>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</si>
  <si>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</si>
  <si>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</si>
  <si>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</si>
  <si>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</si>
  <si>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</si>
  <si>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</si>
  <si>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</si>
  <si>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</si>
  <si>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</si>
  <si>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</si>
  <si>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</si>
  <si>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</si>
  <si>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</si>
  <si>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</si>
  <si>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</si>
  <si>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</si>
  <si>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</si>
  <si>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</si>
  <si>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</si>
  <si>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</si>
  <si>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</si>
  <si>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</si>
  <si>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</si>
  <si>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</si>
  <si>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</si>
  <si>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</si>
  <si>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</si>
  <si>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</si>
  <si>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</si>
  <si>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</si>
  <si>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</si>
  <si>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</si>
  <si>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</si>
  <si>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</si>
  <si>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</si>
  <si>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</si>
  <si>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</si>
  <si>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</si>
  <si>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</si>
  <si>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</si>
  <si>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</si>
  <si>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</si>
  <si>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</si>
  <si>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</si>
  <si>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</si>
  <si>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</si>
  <si>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</si>
  <si>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</si>
  <si>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</si>
  <si>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</si>
  <si>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</si>
  <si>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</si>
  <si>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</si>
  <si>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</si>
  <si>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</si>
  <si>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</si>
  <si>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</si>
  <si>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</si>
  <si>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</si>
  <si>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</si>
  <si>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</si>
  <si>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</si>
  <si>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</si>
  <si>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</si>
  <si>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</si>
  <si>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</si>
  <si>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</si>
  <si>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</si>
  <si>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</si>
  <si>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</si>
  <si>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</si>
  <si>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</si>
  <si>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</si>
  <si>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</si>
  <si>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</si>
  <si>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</si>
  <si>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</si>
  <si>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</si>
  <si>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</si>
  <si>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</si>
  <si>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</si>
  <si>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</si>
  <si>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</si>
  <si>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</si>
  <si>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</si>
  <si>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</si>
  <si>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</si>
  <si>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</si>
  <si>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</si>
  <si>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</si>
  <si>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</si>
  <si>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</si>
  <si>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</si>
  <si>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</si>
  <si>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</si>
  <si>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</si>
  <si>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</si>
  <si>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</si>
  <si>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</si>
  <si>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</si>
  <si>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</si>
  <si>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</si>
  <si>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</si>
  <si>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</si>
  <si>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</si>
  <si>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</si>
  <si>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</si>
  <si>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</si>
  <si>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</si>
  <si>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</si>
  <si>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</si>
  <si>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</si>
  <si>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</si>
  <si>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</si>
  <si>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</si>
  <si>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</si>
  <si>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</si>
  <si>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</si>
  <si>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</si>
  <si>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</si>
  <si>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</si>
  <si>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</si>
  <si>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</si>
  <si>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</si>
  <si>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</si>
  <si>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</si>
  <si>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</si>
  <si>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</si>
  <si>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</si>
  <si>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</si>
  <si>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</si>
  <si>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</si>
  <si>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</si>
  <si>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</si>
  <si>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</si>
  <si>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</si>
  <si>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</si>
  <si>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</si>
  <si>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</si>
  <si>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</si>
  <si>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</si>
  <si>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</si>
  <si>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</si>
  <si>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</si>
  <si>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</si>
  <si>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</si>
  <si>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</si>
  <si>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</si>
  <si>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</si>
  <si>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</si>
  <si>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</si>
  <si>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</si>
  <si>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</si>
  <si>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</si>
  <si>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</si>
  <si>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</si>
  <si>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</si>
  <si>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</si>
  <si>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</si>
  <si>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</si>
  <si>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</si>
  <si>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</si>
  <si>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</si>
  <si>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</si>
  <si>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</si>
  <si>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</si>
  <si>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</si>
  <si>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</si>
  <si>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</si>
  <si>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</si>
  <si>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</si>
  <si>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</si>
  <si>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</si>
  <si>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</si>
  <si>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</si>
  <si>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</si>
  <si>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</si>
  <si>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</si>
  <si>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</si>
  <si>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</si>
  <si>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</si>
  <si>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</si>
  <si>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</si>
  <si>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</si>
  <si>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</si>
  <si>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</si>
  <si>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</si>
  <si>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</si>
  <si>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</si>
  <si>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</si>
  <si>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</si>
  <si>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</si>
  <si>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</si>
  <si>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</si>
  <si>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</si>
  <si>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</si>
  <si>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</si>
  <si>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</si>
  <si>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</si>
  <si>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</si>
  <si>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</si>
  <si>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</si>
  <si>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</si>
  <si>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</si>
  <si>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</si>
  <si>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</si>
  <si>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</si>
  <si>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</si>
  <si>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</si>
  <si>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</si>
  <si>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</si>
  <si>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</si>
  <si>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</si>
  <si>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</si>
  <si>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</si>
  <si>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</si>
  <si>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</si>
  <si>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</si>
  <si>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</si>
  <si>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</si>
  <si>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</si>
  <si>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</si>
  <si>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</si>
  <si>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</si>
  <si>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</si>
  <si>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</si>
  <si>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</si>
  <si>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</si>
  <si>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</si>
  <si>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</si>
  <si>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</si>
  <si>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</si>
  <si>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</si>
  <si>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</si>
  <si>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</si>
  <si>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</si>
  <si>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</si>
  <si>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</si>
  <si>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</si>
  <si>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</si>
  <si>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</si>
  <si>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</si>
  <si>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</si>
  <si>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</si>
  <si>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</si>
  <si>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</si>
  <si>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</si>
  <si>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</si>
  <si>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</si>
  <si>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</si>
  <si>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</si>
  <si>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</si>
  <si>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</si>
  <si>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</si>
  <si>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</si>
  <si>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</si>
  <si>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</si>
  <si>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</si>
  <si>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</si>
  <si>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</si>
  <si>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</si>
  <si>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</si>
  <si>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</si>
  <si>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</si>
  <si>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</si>
  <si>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</si>
  <si>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</si>
  <si>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</si>
  <si>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</si>
  <si>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</si>
  <si>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</si>
  <si>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</si>
  <si>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</si>
  <si>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</si>
  <si>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</si>
  <si>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</si>
  <si>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</si>
  <si>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</si>
  <si>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</si>
  <si>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</si>
  <si>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</si>
  <si>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</si>
  <si>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</si>
  <si>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</si>
  <si>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</si>
  <si>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</si>
  <si>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</si>
  <si>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</si>
  <si>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</si>
  <si>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</si>
  <si>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</si>
  <si>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</si>
  <si>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</si>
  <si>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</si>
  <si>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</si>
  <si>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</si>
  <si>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</si>
  <si>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</si>
  <si>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</si>
  <si>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</si>
  <si>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</si>
  <si>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</si>
  <si>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</si>
  <si>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</si>
  <si>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</si>
  <si>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</si>
  <si>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</si>
  <si>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</si>
  <si>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</si>
  <si>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</si>
  <si>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</si>
  <si>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</si>
  <si>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</si>
  <si>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</si>
  <si>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</si>
  <si>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</si>
  <si>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</si>
  <si>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</si>
  <si>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</si>
  <si>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</si>
  <si>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</si>
  <si>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</si>
  <si>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</si>
  <si>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</si>
  <si>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</si>
  <si>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</si>
  <si>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</si>
  <si>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</si>
  <si>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</si>
  <si>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</si>
  <si>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</si>
  <si>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</si>
  <si>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</si>
  <si>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</si>
  <si>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</si>
  <si>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</si>
  <si>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</si>
  <si>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</si>
  <si>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</si>
  <si>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</si>
  <si>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</si>
  <si>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</si>
  <si>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</si>
  <si>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</si>
  <si>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</si>
  <si>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</si>
  <si>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</si>
  <si>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</si>
  <si>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</si>
  <si>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</si>
  <si>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</si>
  <si>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</si>
  <si>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</si>
  <si>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</si>
  <si>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</si>
  <si>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</si>
  <si>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</si>
  <si>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</si>
  <si>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</si>
  <si>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</si>
  <si>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</si>
  <si>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</si>
  <si>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</si>
  <si>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</si>
  <si>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</si>
  <si>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</si>
  <si>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</si>
  <si>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</si>
  <si>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</si>
  <si>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</si>
  <si>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</si>
  <si>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</si>
  <si>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</si>
  <si>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</si>
  <si>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</si>
  <si>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</si>
  <si>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</si>
  <si>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</si>
  <si>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</si>
  <si>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</si>
  <si>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</si>
  <si>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</si>
  <si>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</si>
  <si>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</si>
  <si>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</si>
  <si>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</si>
  <si>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</si>
  <si>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</si>
  <si>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</si>
  <si>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</si>
  <si>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</si>
  <si>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</si>
  <si>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</si>
  <si>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</si>
  <si>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</si>
  <si>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</si>
  <si>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</si>
  <si>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</si>
  <si>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</si>
  <si>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</si>
  <si>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</si>
  <si>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</si>
  <si>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</si>
  <si>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</si>
  <si>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</si>
  <si>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</si>
  <si>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</si>
  <si>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</si>
  <si>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</si>
  <si>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</si>
  <si>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</si>
  <si>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</si>
  <si>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</si>
  <si>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</si>
  <si>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</si>
  <si>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</si>
  <si>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</si>
  <si>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</si>
  <si>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</si>
  <si>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</si>
  <si>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</si>
  <si>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</si>
  <si>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</si>
  <si>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</si>
  <si>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</si>
  <si>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</si>
  <si>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</si>
  <si>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</si>
  <si>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</si>
  <si>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</si>
  <si>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</si>
  <si>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</si>
  <si>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</si>
  <si>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</si>
  <si>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</si>
  <si>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</si>
  <si>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</si>
  <si>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</si>
  <si>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</si>
  <si>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</si>
  <si>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</si>
  <si>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</si>
  <si>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</si>
  <si>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</si>
  <si>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</si>
  <si>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</si>
  <si>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</si>
  <si>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</si>
  <si>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</si>
  <si>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</si>
  <si>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</si>
  <si>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</si>
  <si>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</si>
  <si>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</si>
  <si>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</si>
  <si>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</si>
  <si>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</si>
  <si>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</si>
  <si>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</si>
  <si>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</si>
  <si>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</si>
  <si>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</si>
  <si>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</si>
  <si>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</si>
  <si>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</si>
  <si>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</si>
  <si>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</si>
  <si>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</si>
  <si>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</si>
  <si>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</si>
  <si>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</si>
  <si>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</si>
  <si>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</si>
  <si>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</si>
  <si>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</si>
  <si>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</si>
  <si>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</si>
  <si>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</si>
  <si>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</si>
  <si>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</si>
  <si>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</si>
  <si>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</si>
  <si>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</si>
  <si>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</si>
  <si>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</si>
  <si>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</si>
  <si>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</si>
  <si>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</si>
  <si>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</si>
  <si>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</si>
  <si>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</si>
  <si>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</si>
  <si>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</si>
  <si>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</si>
  <si>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</si>
  <si>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</si>
  <si>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</si>
  <si>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</si>
  <si>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</si>
  <si>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</si>
  <si>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</si>
  <si>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</si>
  <si>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</si>
  <si>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</si>
  <si>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</si>
  <si>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</si>
  <si>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</si>
  <si>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</si>
  <si>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</si>
  <si>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</si>
  <si>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</si>
  <si>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</si>
  <si>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</si>
  <si>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</si>
  <si>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</si>
  <si>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</si>
  <si>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</si>
  <si>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</si>
  <si>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</si>
  <si>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</si>
  <si>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</si>
  <si>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</si>
  <si>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</si>
  <si>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</si>
  <si>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</si>
  <si>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</si>
  <si>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</si>
  <si>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</si>
  <si>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</si>
  <si>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</si>
  <si>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</si>
  <si>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</si>
  <si>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</si>
  <si>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</si>
  <si>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</si>
  <si>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</si>
  <si>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</si>
  <si>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</si>
  <si>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</si>
  <si>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</si>
  <si>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</si>
  <si>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</si>
  <si>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</si>
  <si>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</si>
  <si>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</si>
  <si>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</si>
  <si>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</si>
  <si>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</si>
  <si>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</si>
  <si>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</si>
  <si>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</si>
  <si>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</si>
  <si>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</si>
  <si>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</si>
  <si>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</si>
  <si>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</si>
  <si>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</si>
  <si>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</si>
  <si>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</si>
  <si>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</si>
  <si>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</si>
  <si>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</si>
  <si>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</si>
  <si>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</si>
  <si>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</si>
  <si>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</si>
  <si>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</si>
  <si>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</si>
  <si>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</si>
  <si>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</si>
  <si>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</si>
  <si>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</si>
  <si>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</si>
  <si>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</si>
  <si>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</si>
  <si>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</si>
  <si>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</si>
  <si>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</si>
  <si>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</si>
  <si>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</si>
  <si>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</si>
  <si>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</si>
  <si>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</si>
  <si>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</si>
  <si>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</si>
  <si>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</si>
  <si>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</si>
  <si>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</si>
  <si>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</si>
  <si>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</si>
  <si>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</si>
  <si>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</si>
  <si>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</si>
  <si>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</si>
  <si>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</si>
  <si>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</si>
  <si>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</si>
  <si>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</si>
  <si>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</si>
  <si>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</si>
  <si>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</si>
  <si>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</si>
  <si>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</si>
  <si>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</si>
  <si>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</si>
  <si>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</si>
  <si>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</si>
  <si>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</si>
  <si>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</si>
  <si>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</si>
  <si>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</si>
  <si>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</si>
  <si>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</si>
  <si>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</si>
  <si>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</si>
  <si>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</si>
  <si>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</si>
  <si>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</si>
  <si>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</si>
  <si>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</si>
  <si>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</si>
  <si>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</si>
  <si>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</si>
  <si>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</si>
  <si>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</si>
  <si>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</si>
  <si>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</si>
  <si>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</si>
  <si>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</si>
  <si>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</si>
  <si>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</si>
  <si>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</si>
  <si>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</si>
  <si>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</si>
  <si>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</si>
  <si>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</si>
  <si>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</si>
  <si>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</si>
  <si>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</si>
  <si>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</si>
  <si>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</si>
  <si>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</si>
  <si>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</si>
  <si>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</si>
  <si>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</si>
  <si>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</si>
  <si>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</si>
  <si>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</si>
  <si>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</si>
  <si>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</si>
  <si>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</si>
  <si>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</si>
  <si>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</si>
  <si>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</si>
  <si>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</si>
  <si>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</si>
  <si>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</si>
  <si>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</si>
  <si>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</si>
  <si>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</si>
  <si>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</si>
  <si>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</si>
  <si>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</si>
  <si>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</si>
  <si>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</si>
  <si>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</si>
  <si>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</si>
  <si>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</si>
  <si>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</si>
  <si>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</si>
  <si>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</si>
  <si>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</si>
  <si>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</si>
  <si>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</si>
  <si>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</si>
  <si>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</si>
  <si>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</si>
  <si>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</si>
  <si>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</si>
  <si>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</si>
  <si>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</si>
  <si>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</si>
  <si>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</si>
  <si>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</si>
  <si>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</si>
  <si>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</si>
  <si>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</si>
  <si>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</si>
  <si>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</si>
  <si>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</si>
  <si>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</si>
  <si>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</si>
  <si>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</si>
  <si>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</si>
  <si>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</si>
  <si>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</si>
  <si>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</si>
  <si>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</si>
  <si>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</si>
  <si>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</si>
  <si>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</si>
  <si>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</si>
  <si>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</si>
  <si>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</si>
  <si>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</si>
  <si>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</si>
  <si>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</si>
  <si>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</si>
  <si>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</si>
  <si>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</si>
  <si>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</si>
  <si>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</si>
  <si>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</si>
  <si>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</si>
  <si>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</si>
  <si>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</si>
  <si>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</si>
  <si>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</si>
  <si>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</si>
  <si>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</si>
  <si>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</si>
  <si>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</si>
  <si>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</si>
  <si>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</si>
  <si>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</si>
  <si>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</si>
  <si>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</si>
  <si>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</si>
  <si>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</si>
  <si>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</si>
  <si>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</si>
  <si>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</si>
  <si>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</si>
  <si>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</si>
  <si>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</si>
  <si>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</si>
  <si>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</si>
  <si>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</si>
  <si>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</si>
  <si>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</si>
  <si>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</si>
  <si>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</si>
  <si>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</si>
  <si>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</si>
  <si>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</si>
  <si>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</si>
  <si>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</si>
  <si>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</si>
  <si>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</si>
  <si>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</si>
  <si>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</si>
  <si>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</si>
  <si>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</si>
  <si>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</si>
  <si>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</si>
  <si>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</si>
  <si>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</si>
  <si>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</si>
  <si>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</si>
  <si>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</si>
  <si>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</si>
  <si>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</si>
  <si>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</si>
  <si>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</si>
  <si>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</si>
  <si>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</si>
  <si>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</si>
  <si>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</si>
  <si>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</si>
  <si>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</si>
  <si>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</si>
  <si>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</si>
  <si>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</si>
  <si>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</si>
  <si>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</si>
  <si>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</si>
  <si>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</si>
  <si>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</si>
  <si>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</si>
  <si>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</si>
  <si>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</si>
  <si>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</si>
  <si>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</si>
  <si>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</si>
  <si>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</si>
  <si>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</si>
  <si>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</si>
  <si>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</si>
  <si>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</si>
  <si>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</si>
  <si>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</si>
  <si>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</si>
  <si>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</si>
  <si>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</si>
  <si>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</si>
  <si>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</si>
  <si>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</si>
  <si>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</si>
  <si>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</si>
  <si>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</si>
  <si>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</si>
  <si>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</si>
  <si>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</si>
  <si>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</si>
  <si>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</si>
  <si>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</si>
  <si>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</si>
  <si>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</si>
  <si>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</si>
  <si>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</si>
  <si>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</si>
  <si>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</si>
  <si>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</si>
  <si>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</si>
  <si>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</si>
  <si>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</si>
  <si>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</si>
  <si>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</si>
  <si>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</si>
  <si>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</si>
  <si>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</si>
  <si>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</si>
  <si>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</si>
  <si>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</si>
  <si>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</si>
  <si>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</si>
  <si>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</si>
  <si>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</si>
  <si>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</si>
  <si>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</si>
  <si>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</si>
  <si>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</si>
  <si>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</si>
  <si>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</si>
  <si>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</si>
  <si>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</si>
  <si>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</si>
  <si>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</si>
  <si>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</si>
  <si>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</si>
  <si>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</si>
  <si>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</si>
  <si>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</si>
  <si>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</si>
  <si>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</si>
  <si>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</si>
  <si>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</si>
  <si>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</si>
  <si>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</si>
  <si>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</si>
  <si>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</si>
  <si>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</si>
  <si>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</si>
  <si>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</si>
  <si>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</si>
  <si>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</si>
  <si>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</si>
  <si>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</si>
  <si>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</si>
  <si>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</si>
  <si>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</si>
  <si>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</si>
  <si>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</si>
  <si>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</si>
  <si>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</si>
  <si>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</si>
  <si>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</si>
  <si>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</si>
  <si>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</si>
  <si>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</si>
  <si>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</si>
  <si>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</si>
  <si>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</si>
  <si>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</si>
  <si>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</si>
  <si>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</si>
  <si>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</si>
  <si>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</si>
  <si>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</si>
  <si>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</si>
  <si>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</si>
  <si>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</si>
  <si>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</si>
  <si>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</si>
  <si>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</si>
  <si>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</si>
  <si>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</si>
  <si>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</si>
  <si>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</si>
  <si>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</si>
  <si>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</si>
  <si>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</si>
  <si>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</si>
  <si>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</si>
  <si>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</si>
  <si>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</si>
  <si>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</si>
  <si>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</si>
  <si>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</si>
  <si>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</si>
  <si>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</si>
  <si>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</si>
  <si>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</si>
  <si>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</si>
  <si>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</si>
  <si>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</si>
  <si>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</si>
  <si>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</si>
  <si>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</si>
  <si>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</si>
  <si>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</si>
  <si>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</si>
  <si>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</si>
  <si>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</si>
  <si>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</si>
  <si>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</si>
  <si>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</si>
  <si>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</si>
  <si>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</si>
  <si>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</si>
  <si>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</si>
  <si>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</si>
  <si>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</si>
  <si>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</si>
  <si>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</si>
  <si>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</si>
  <si>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</si>
  <si>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</si>
  <si>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</si>
  <si>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</si>
  <si>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</si>
  <si>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</si>
  <si>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</si>
  <si>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</si>
  <si>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</si>
  <si>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</si>
  <si>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</si>
  <si>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</si>
  <si>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</si>
  <si>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</si>
  <si>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</si>
  <si>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</si>
  <si>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</si>
  <si>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</si>
  <si>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</si>
  <si>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</si>
  <si>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</si>
  <si>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</si>
  <si>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</si>
  <si>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</si>
  <si>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</si>
  <si>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</si>
  <si>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</si>
  <si>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</si>
  <si>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</si>
  <si>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</si>
  <si>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</si>
  <si>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</si>
  <si>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</si>
  <si>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</si>
  <si>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</si>
  <si>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</si>
  <si>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</si>
  <si>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</si>
  <si>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</si>
  <si>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</si>
  <si>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</si>
  <si>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</si>
  <si>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</si>
  <si>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</si>
  <si>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</si>
  <si>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</si>
  <si>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</si>
  <si>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</si>
  <si>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</si>
  <si>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</si>
  <si>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</si>
  <si>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</si>
  <si>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</si>
  <si>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</si>
  <si>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</si>
  <si>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</si>
  <si>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</si>
  <si>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</si>
  <si>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</si>
  <si>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</si>
  <si>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</si>
  <si>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</si>
  <si>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</si>
  <si>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</si>
  <si>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</si>
  <si>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</si>
  <si>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</si>
  <si>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</si>
  <si>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</si>
  <si>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</si>
  <si>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</si>
  <si>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</si>
  <si>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</si>
  <si>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</si>
  <si>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</si>
  <si>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</si>
  <si>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</si>
  <si>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</si>
  <si>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</si>
  <si>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</si>
  <si>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</si>
  <si>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</si>
  <si>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</si>
  <si>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</si>
  <si>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</si>
  <si>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</si>
  <si>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</si>
  <si>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</si>
  <si>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</si>
  <si>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</si>
  <si>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</si>
  <si>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</si>
  <si>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</si>
  <si>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</si>
  <si>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</si>
  <si>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</si>
  <si>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</si>
  <si>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</si>
  <si>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</si>
  <si>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</si>
  <si>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</si>
  <si>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</si>
  <si>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</si>
  <si>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</si>
  <si>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</si>
  <si>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</si>
  <si>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</si>
  <si>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</si>
  <si>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</si>
  <si>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</si>
  <si>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</si>
  <si>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</si>
  <si>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</si>
  <si>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</si>
  <si>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</si>
  <si>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</si>
  <si>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</si>
  <si>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</si>
  <si>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</si>
  <si>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</si>
  <si>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</si>
  <si>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</si>
  <si>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</si>
  <si>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</si>
  <si>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</si>
  <si>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</si>
  <si>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</si>
  <si>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</si>
  <si>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</si>
  <si>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</si>
  <si>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</si>
  <si>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</si>
  <si>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</si>
  <si>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</si>
  <si>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</si>
  <si>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</si>
  <si>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</si>
  <si>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</si>
  <si>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</si>
  <si>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</si>
  <si>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</si>
  <si>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</si>
  <si>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</si>
  <si>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</si>
  <si>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</si>
  <si>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</si>
  <si>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</si>
  <si>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</si>
  <si>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</si>
  <si>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</si>
  <si>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</si>
  <si>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</si>
  <si>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</si>
  <si>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</si>
  <si>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</si>
  <si>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</si>
  <si>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</si>
  <si>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</si>
  <si>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</si>
  <si>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</si>
  <si>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</si>
  <si>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</si>
  <si>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</si>
  <si>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</si>
  <si>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</si>
  <si>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</si>
  <si>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</si>
  <si>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</si>
  <si>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</si>
  <si>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</si>
  <si>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</si>
  <si>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</si>
  <si>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</si>
  <si>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</si>
  <si>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</si>
  <si>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</si>
  <si>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</si>
  <si>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</si>
  <si>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</si>
  <si>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</si>
  <si>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</si>
  <si>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</si>
  <si>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</si>
  <si>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</si>
  <si>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</si>
  <si>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</si>
  <si>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</si>
  <si>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</si>
  <si>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</si>
  <si>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</si>
  <si>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</si>
  <si>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</si>
  <si>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</si>
  <si>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</si>
  <si>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</si>
  <si>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</si>
  <si>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</si>
  <si>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</si>
  <si>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</si>
  <si>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</si>
  <si>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</si>
  <si>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</si>
  <si>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</si>
  <si>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</si>
  <si>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</si>
  <si>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</si>
  <si>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</si>
  <si>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</si>
  <si>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</si>
  <si>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</si>
  <si>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</si>
  <si>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</si>
  <si>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</si>
  <si>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</si>
  <si>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</si>
  <si>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</si>
  <si>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</si>
  <si>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</si>
  <si>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</si>
  <si>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</si>
  <si>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</si>
  <si>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</si>
  <si>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</si>
  <si>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</si>
  <si>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</si>
  <si>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</si>
  <si>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</si>
  <si>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</si>
  <si>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</si>
  <si>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</si>
  <si>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</si>
  <si>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</si>
  <si>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</si>
  <si>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</si>
  <si>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</si>
  <si>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</si>
  <si>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</si>
  <si>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</si>
  <si>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</si>
  <si>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</si>
  <si>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</si>
  <si>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</si>
  <si>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</si>
  <si>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</si>
  <si>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</si>
  <si>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</si>
  <si>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</si>
  <si>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</si>
  <si>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</si>
  <si>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</si>
  <si>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</si>
  <si>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</si>
  <si>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</si>
  <si>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</si>
  <si>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</si>
  <si>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</si>
  <si>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</si>
  <si>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</si>
  <si>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</si>
  <si>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</si>
  <si>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</si>
  <si>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</si>
  <si>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</si>
  <si>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</si>
  <si>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</si>
  <si>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</si>
  <si>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</si>
  <si>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</si>
  <si>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</si>
  <si>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</si>
  <si>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</si>
  <si>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</si>
  <si>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</si>
  <si>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</si>
  <si>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</si>
  <si>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</si>
  <si>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</si>
  <si>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</si>
  <si>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</si>
  <si>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</si>
  <si>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</si>
  <si>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</si>
  <si>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</si>
  <si>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</si>
  <si>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</si>
  <si>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</si>
  <si>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</si>
  <si>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</si>
  <si>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</si>
  <si>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</si>
  <si>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</si>
  <si>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</si>
  <si>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</si>
  <si>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</si>
  <si>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</si>
  <si>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</si>
  <si>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</si>
  <si>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</si>
  <si>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</si>
  <si>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</si>
  <si>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</si>
  <si>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</si>
  <si>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</si>
  <si>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</si>
  <si>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</si>
  <si>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</si>
  <si>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</si>
  <si>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</si>
  <si>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</si>
  <si>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</si>
  <si>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</si>
  <si>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</si>
  <si>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</si>
  <si>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</si>
  <si>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</si>
  <si>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</si>
  <si>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</si>
  <si>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</si>
  <si>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</si>
  <si>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</si>
  <si>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</si>
  <si>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</si>
  <si>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</si>
  <si>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</si>
  <si>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</si>
  <si>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</si>
  <si>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</si>
  <si>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</si>
  <si>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</si>
  <si>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</si>
  <si>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</si>
  <si>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</si>
  <si>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</si>
  <si>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</si>
  <si>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</si>
  <si>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</si>
  <si>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</si>
  <si>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</si>
  <si>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</si>
  <si>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</si>
  <si>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</si>
  <si>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</si>
  <si>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</si>
  <si>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</si>
  <si>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</si>
  <si>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</si>
  <si>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</si>
  <si>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</si>
  <si>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</si>
  <si>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</si>
  <si>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</si>
  <si>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</si>
  <si>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</si>
  <si>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</si>
  <si>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</si>
  <si>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</si>
  <si>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</si>
  <si>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</si>
  <si>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</si>
  <si>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</si>
  <si>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</si>
  <si>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</si>
  <si>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</si>
  <si>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</si>
  <si>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</si>
  <si>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</si>
  <si>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</si>
  <si>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</si>
  <si>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</si>
  <si>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</si>
  <si>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</si>
  <si>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</si>
  <si>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</si>
  <si>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</si>
  <si>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</si>
  <si>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</si>
  <si>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</si>
  <si>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</si>
  <si>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</si>
  <si>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</si>
  <si>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</si>
  <si>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</si>
  <si>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</si>
  <si>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</si>
  <si>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</si>
  <si>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</si>
  <si>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</si>
  <si>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</si>
  <si>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</si>
  <si>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</si>
  <si>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</si>
  <si>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</si>
  <si>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</si>
  <si>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</si>
  <si>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</si>
  <si>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</si>
  <si>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</si>
  <si>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</si>
  <si>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</si>
  <si>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</si>
  <si>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</si>
  <si>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</si>
  <si>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</si>
  <si>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</si>
  <si>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</si>
  <si>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</si>
  <si>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</si>
  <si>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</si>
  <si>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</si>
  <si>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</si>
  <si>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</si>
  <si>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</si>
  <si>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</si>
  <si>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</si>
  <si>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</si>
  <si>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</si>
  <si>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</si>
  <si>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</si>
  <si>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</si>
  <si>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</si>
  <si>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</si>
  <si>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</si>
  <si>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</si>
  <si>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</si>
  <si>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</si>
  <si>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</si>
  <si>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</si>
  <si>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</si>
  <si>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</si>
  <si>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</si>
  <si>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</si>
  <si>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</si>
  <si>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</si>
  <si>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</si>
  <si>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</si>
  <si>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</si>
  <si>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</si>
  <si>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</si>
  <si>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</si>
  <si>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</si>
  <si>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</si>
  <si>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</si>
  <si>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</si>
  <si>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</si>
  <si>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</si>
  <si>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</si>
  <si>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</si>
  <si>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</si>
  <si>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</si>
  <si>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</si>
  <si>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</si>
  <si>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</si>
  <si>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</si>
  <si>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</si>
  <si>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</si>
  <si>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</si>
  <si>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</si>
  <si>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</si>
  <si>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</si>
  <si>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</si>
  <si>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</si>
  <si>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</si>
  <si>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</si>
  <si>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</si>
  <si>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</si>
  <si>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</si>
  <si>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</si>
  <si>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</si>
  <si>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</si>
  <si>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</si>
  <si>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</si>
  <si>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</si>
  <si>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</si>
  <si>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</si>
  <si>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</si>
  <si>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</si>
  <si>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</si>
  <si>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</si>
  <si>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</si>
  <si>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</si>
  <si>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</si>
  <si>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</si>
  <si>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</si>
  <si>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</si>
  <si>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</si>
  <si>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</si>
  <si>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</si>
  <si>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</si>
  <si>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</si>
  <si>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</si>
  <si>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</si>
  <si>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</si>
  <si>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</si>
  <si>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</si>
  <si>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</si>
  <si>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</si>
  <si>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</si>
  <si>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</si>
  <si>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</si>
  <si>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</si>
  <si>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</si>
  <si>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</si>
  <si>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</si>
  <si>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</si>
  <si>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</si>
  <si>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</si>
  <si>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</si>
  <si>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</si>
  <si>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</si>
  <si>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</si>
  <si>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</si>
  <si>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</si>
  <si>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</si>
  <si>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</si>
  <si>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</si>
  <si>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</si>
  <si>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</si>
  <si>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</si>
  <si>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</si>
  <si>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</si>
  <si>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</si>
  <si>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</si>
  <si>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</si>
  <si>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</si>
  <si>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</si>
  <si>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</si>
  <si>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</si>
  <si>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</si>
  <si>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</si>
  <si>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</si>
  <si>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</si>
  <si>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</si>
  <si>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</si>
  <si>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</si>
  <si>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</si>
  <si>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</si>
  <si>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</si>
  <si>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</si>
  <si>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</si>
  <si>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</si>
  <si>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</si>
  <si>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</si>
  <si>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</si>
  <si>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</si>
  <si>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</si>
  <si>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</si>
  <si>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</si>
  <si>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</si>
  <si>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</si>
  <si>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</si>
  <si>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</si>
  <si>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</si>
  <si>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</si>
  <si>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</si>
  <si>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</si>
  <si>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</si>
  <si>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</si>
  <si>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</si>
  <si>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</si>
  <si>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</si>
  <si>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</si>
  <si>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</si>
  <si>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</si>
  <si>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</si>
  <si>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</si>
  <si>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</si>
  <si>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</si>
  <si>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</si>
  <si>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</si>
  <si>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</si>
  <si>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</si>
  <si>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</si>
  <si>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</si>
  <si>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</si>
  <si>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</si>
  <si>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</si>
  <si>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</si>
  <si>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</si>
  <si>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</si>
  <si>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</si>
  <si>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</si>
  <si>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</si>
  <si>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</si>
  <si>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</si>
  <si>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</si>
  <si>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</si>
  <si>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</si>
  <si>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</si>
  <si>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</si>
  <si>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</si>
  <si>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</si>
  <si>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</si>
  <si>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</si>
  <si>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</si>
  <si>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</si>
  <si>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</si>
  <si>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</si>
  <si>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</si>
  <si>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</si>
  <si>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</si>
  <si>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</si>
  <si>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</si>
  <si>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</si>
  <si>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</si>
  <si>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</si>
  <si>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</si>
  <si>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</si>
  <si>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</si>
  <si>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</si>
  <si>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</si>
  <si>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</si>
  <si>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</si>
  <si>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</si>
  <si>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</si>
  <si>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</si>
  <si>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</si>
  <si>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</si>
  <si>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</si>
  <si>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</si>
  <si>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</si>
  <si>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</si>
  <si>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</si>
  <si>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</si>
  <si>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</si>
  <si>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</si>
  <si>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</si>
  <si>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</si>
  <si>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</si>
  <si>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</si>
  <si>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</si>
  <si>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</si>
  <si>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</si>
  <si>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</si>
  <si>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</si>
  <si>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</si>
  <si>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</si>
  <si>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</si>
  <si>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</si>
  <si>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</si>
  <si>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</si>
  <si>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</si>
  <si>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</si>
  <si>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</si>
  <si>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</si>
  <si>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</si>
  <si>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</si>
  <si>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</si>
  <si>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</si>
  <si>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</si>
  <si>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</si>
  <si>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</si>
  <si>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</si>
  <si>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</si>
  <si>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</si>
  <si>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</si>
  <si>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</si>
  <si>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</si>
  <si>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</si>
  <si>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</si>
  <si>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</si>
  <si>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</si>
  <si>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</si>
  <si>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</si>
  <si>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</si>
  <si>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</si>
  <si>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</si>
  <si>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</si>
  <si>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</si>
  <si>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</si>
  <si>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</si>
  <si>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</si>
  <si>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</si>
  <si>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</si>
  <si>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</si>
  <si>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</si>
  <si>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</si>
  <si>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</si>
  <si>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</si>
  <si>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</si>
  <si>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</si>
  <si>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</si>
  <si>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</si>
  <si>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</si>
  <si>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</si>
  <si>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</si>
  <si>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</si>
  <si>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</si>
  <si>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</si>
  <si>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</si>
  <si>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</si>
  <si>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</si>
  <si>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</si>
  <si>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</si>
  <si>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</si>
  <si>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</si>
  <si>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</si>
  <si>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</si>
  <si>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</si>
  <si>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</si>
  <si>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</si>
  <si>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</si>
  <si>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</si>
  <si>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</si>
  <si>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</si>
  <si>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</si>
  <si>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</si>
  <si>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</si>
  <si>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</si>
  <si>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</si>
  <si>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</si>
  <si>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</si>
  <si>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</si>
  <si>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</si>
  <si>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</si>
  <si>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</si>
  <si>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</si>
  <si>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</si>
  <si>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</si>
  <si>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</si>
  <si>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</si>
  <si>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</si>
  <si>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</si>
  <si>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</si>
  <si>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</si>
  <si>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</si>
  <si>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</si>
  <si>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</si>
  <si>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</si>
  <si>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</si>
  <si>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</si>
  <si>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</si>
  <si>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</si>
  <si>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</si>
  <si>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</si>
  <si>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</si>
  <si>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</si>
  <si>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</si>
  <si>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</si>
  <si>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</si>
  <si>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</si>
  <si>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</si>
  <si>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</si>
  <si>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</si>
  <si>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</si>
  <si>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</si>
  <si>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</si>
  <si>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</si>
  <si>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</si>
  <si>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</si>
  <si>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</si>
  <si>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</si>
  <si>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</si>
  <si>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</si>
  <si>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</si>
  <si>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</si>
  <si>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</si>
  <si>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</si>
  <si>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</si>
  <si>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</si>
  <si>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</si>
  <si>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</si>
  <si>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</si>
  <si>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</si>
  <si>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</si>
  <si>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</si>
  <si>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</si>
  <si>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</si>
  <si>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</si>
  <si>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</si>
  <si>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</si>
  <si>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</si>
  <si>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</si>
  <si>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</si>
  <si>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</si>
  <si>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</si>
  <si>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</si>
  <si>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</si>
  <si>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</si>
  <si>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</si>
  <si>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</si>
  <si>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</si>
  <si>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</si>
  <si>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</si>
  <si>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</si>
  <si>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</si>
  <si>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</si>
  <si>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</si>
  <si>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</si>
  <si>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</si>
  <si>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</si>
  <si>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</si>
  <si>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</si>
  <si>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</si>
  <si>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</si>
  <si>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</si>
  <si>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</si>
  <si>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</si>
  <si>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</si>
  <si>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</si>
  <si>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</si>
  <si>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</si>
  <si>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</si>
  <si>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</si>
  <si>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</si>
  <si>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</si>
  <si>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</si>
  <si>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</si>
  <si>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</si>
  <si>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</si>
  <si>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</si>
  <si>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</si>
  <si>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</si>
  <si>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</si>
  <si>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</si>
  <si>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</si>
  <si>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</si>
  <si>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</si>
  <si>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</si>
  <si>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</si>
  <si>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</si>
  <si>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</si>
  <si>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</si>
  <si>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</si>
  <si>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</si>
  <si>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</si>
  <si>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</si>
  <si>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</si>
  <si>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</si>
  <si>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</si>
  <si>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</si>
  <si>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</si>
  <si>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</si>
  <si>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</si>
  <si>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</si>
  <si>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</si>
  <si>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</si>
  <si>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</si>
  <si>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</si>
  <si>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</si>
  <si>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</si>
  <si>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</si>
  <si>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</si>
  <si>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</si>
  <si>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</si>
  <si>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</si>
  <si>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</si>
  <si>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</si>
  <si>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</si>
  <si>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</si>
  <si>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</si>
  <si>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</si>
  <si>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</si>
  <si>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</si>
  <si>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</si>
  <si>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</si>
  <si>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</si>
  <si>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</si>
  <si>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</si>
  <si>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</si>
  <si>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</si>
  <si>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</si>
  <si>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</si>
  <si>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</si>
  <si>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</si>
  <si>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</si>
  <si>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</si>
  <si>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</si>
  <si>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</si>
  <si>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</si>
  <si>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</si>
  <si>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</si>
  <si>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</si>
  <si>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</si>
  <si>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</si>
  <si>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</si>
  <si>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</si>
  <si>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</si>
  <si>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</si>
  <si>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</si>
  <si>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</si>
  <si>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</si>
  <si>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</si>
  <si>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</si>
  <si>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</si>
  <si>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</si>
  <si>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</si>
  <si>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</si>
  <si>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</si>
  <si>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</si>
  <si>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</si>
  <si>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</si>
  <si>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</si>
  <si>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</si>
  <si>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</si>
  <si>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</si>
  <si>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</si>
  <si>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</si>
  <si>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</si>
  <si>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</si>
  <si>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</si>
  <si>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</si>
  <si>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</si>
  <si>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</si>
  <si>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</si>
  <si>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</si>
  <si>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</si>
  <si>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</si>
  <si>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</si>
  <si>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</si>
  <si>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</si>
  <si>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</si>
  <si>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</si>
  <si>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</si>
  <si>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</si>
  <si>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</si>
  <si>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</si>
  <si>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</si>
  <si>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</si>
  <si>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</si>
  <si>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</si>
  <si>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</si>
  <si>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</si>
  <si>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</si>
  <si>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</si>
  <si>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</si>
  <si>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</si>
  <si>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</si>
  <si>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</si>
  <si>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</si>
  <si>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</si>
  <si>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</si>
  <si>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</si>
  <si>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</si>
  <si>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</si>
  <si>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</si>
  <si>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</si>
  <si>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</si>
  <si>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</si>
  <si>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</si>
  <si>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</si>
  <si>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</si>
  <si>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</si>
  <si>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</si>
  <si>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</si>
  <si>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</si>
  <si>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</si>
  <si>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</si>
  <si>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</si>
  <si>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</si>
  <si>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</si>
  <si>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</si>
  <si>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</si>
  <si>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</si>
  <si>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</si>
  <si>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</si>
  <si>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</si>
  <si>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</si>
  <si>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</si>
  <si>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</si>
  <si>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</si>
  <si>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</si>
  <si>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</si>
  <si>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</si>
  <si>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</si>
  <si>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</si>
  <si>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</si>
  <si>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</si>
  <si>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</si>
  <si>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</si>
  <si>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</si>
  <si>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</si>
  <si>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</si>
  <si>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</si>
  <si>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</si>
  <si>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</si>
  <si>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</si>
  <si>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</si>
  <si>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</si>
  <si>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</si>
  <si>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</si>
  <si>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</si>
  <si>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</si>
  <si>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</si>
  <si>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</si>
  <si>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</si>
  <si>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</si>
  <si>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</si>
  <si>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</si>
  <si>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</si>
  <si>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</si>
  <si>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</si>
  <si>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</si>
  <si>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</si>
  <si>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</si>
  <si>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</si>
  <si>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</si>
  <si>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</si>
  <si>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</si>
  <si>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</si>
  <si>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</si>
  <si>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</si>
  <si>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</si>
  <si>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</si>
  <si>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</si>
  <si>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</si>
  <si>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</si>
  <si>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</si>
  <si>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</si>
  <si>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</si>
  <si>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</si>
  <si>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</si>
  <si>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</si>
  <si>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</si>
  <si>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</si>
  <si>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</si>
  <si>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</si>
  <si>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</si>
  <si>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</si>
  <si>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</si>
  <si>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</si>
  <si>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</si>
  <si>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</si>
  <si>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</si>
  <si>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</si>
  <si>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</si>
  <si>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</si>
  <si>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</si>
  <si>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</si>
  <si>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</si>
  <si>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</si>
  <si>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</si>
  <si>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</si>
  <si>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</si>
  <si>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</si>
  <si>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</si>
  <si>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</si>
  <si>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</si>
  <si>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</si>
  <si>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</si>
  <si>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</si>
  <si>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</si>
  <si>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</si>
  <si>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</si>
  <si>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</si>
  <si>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</si>
  <si>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</si>
  <si>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</si>
  <si>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</si>
  <si>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</si>
  <si>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</si>
  <si>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</si>
  <si>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</si>
  <si>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</si>
  <si>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</si>
  <si>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</si>
  <si>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</si>
  <si>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</si>
  <si>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</si>
  <si>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</si>
  <si>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</si>
  <si>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</si>
  <si>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</si>
  <si>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</si>
  <si>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</si>
  <si>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</si>
  <si>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</si>
  <si>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</si>
  <si>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</si>
  <si>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</si>
  <si>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</si>
  <si>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</si>
  <si>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</si>
  <si>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</si>
  <si>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</si>
  <si>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</si>
  <si>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</si>
  <si>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</si>
  <si>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</si>
  <si>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</si>
  <si>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</si>
  <si>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</si>
  <si>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</si>
  <si>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</si>
  <si>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</si>
  <si>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</si>
  <si>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</si>
  <si>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</si>
  <si>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</si>
  <si>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</si>
  <si>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</si>
  <si>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</si>
  <si>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</si>
  <si>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</si>
  <si>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</si>
  <si>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</si>
  <si>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</si>
  <si>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</si>
  <si>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</si>
  <si>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</si>
  <si>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</si>
  <si>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</si>
  <si>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</si>
  <si>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</si>
  <si>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</si>
  <si>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</si>
  <si>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</si>
  <si>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</si>
  <si>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</si>
  <si>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</si>
  <si>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</si>
  <si>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</si>
  <si>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</si>
  <si>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</si>
  <si>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</si>
  <si>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</si>
  <si>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</si>
  <si>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</si>
  <si>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</si>
  <si>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</si>
  <si>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</si>
  <si>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</si>
  <si>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</si>
  <si>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</si>
  <si>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</si>
  <si>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</si>
  <si>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</si>
  <si>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</si>
  <si>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</si>
  <si>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</si>
  <si>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</si>
  <si>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</si>
  <si>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</si>
  <si>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</si>
  <si>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</si>
  <si>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</si>
  <si>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</si>
  <si>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</si>
  <si>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</si>
  <si>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</si>
  <si>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</si>
  <si>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</si>
  <si>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</si>
  <si>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</si>
  <si>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</si>
  <si>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</si>
  <si>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</si>
  <si>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</si>
  <si>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</si>
  <si>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</si>
  <si>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</si>
  <si>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</si>
  <si>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</si>
  <si>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</si>
  <si>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</si>
  <si>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</si>
  <si>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</si>
  <si>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</si>
  <si>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</si>
  <si>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</si>
  <si>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</si>
  <si>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</si>
  <si>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</si>
  <si>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</si>
  <si>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</si>
  <si>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</si>
  <si>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</si>
  <si>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</si>
  <si>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</si>
  <si>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</si>
  <si>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</si>
  <si>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</si>
  <si>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</si>
  <si>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</si>
  <si>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</si>
  <si>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</si>
  <si>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</si>
  <si>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</si>
  <si>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</si>
  <si>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</si>
  <si>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</si>
  <si>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</si>
  <si>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</si>
  <si>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</si>
  <si>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</si>
  <si>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</si>
  <si>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</si>
  <si>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</si>
  <si>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</si>
  <si>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</si>
  <si>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</si>
  <si>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</si>
  <si>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</si>
  <si>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</si>
  <si>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</si>
  <si>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</si>
  <si>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</si>
  <si>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</si>
  <si>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</si>
  <si>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</si>
  <si>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</si>
  <si>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</si>
  <si>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</si>
  <si>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</si>
  <si>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</si>
  <si>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</si>
  <si>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</si>
  <si>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</si>
  <si>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</si>
  <si>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</si>
  <si>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</si>
  <si>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</si>
  <si>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</si>
  <si>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</si>
  <si>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</si>
  <si>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</si>
  <si>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</si>
  <si>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</si>
  <si>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</si>
  <si>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</si>
  <si>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</si>
  <si>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</si>
  <si>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</si>
  <si>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</si>
  <si>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</si>
  <si>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</si>
  <si>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</si>
  <si>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</si>
  <si>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</si>
  <si>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</si>
  <si>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</si>
  <si>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</si>
  <si>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</si>
  <si>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</si>
  <si>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</si>
  <si>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</si>
  <si>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</si>
  <si>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</si>
  <si>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</si>
  <si>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</si>
  <si>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</si>
  <si>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</si>
  <si>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</si>
  <si>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</si>
  <si>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</si>
  <si>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</si>
  <si>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</si>
  <si>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</si>
  <si>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</si>
  <si>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</si>
  <si>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</si>
  <si>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</si>
  <si>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</si>
  <si>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</si>
  <si>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</si>
  <si>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</si>
  <si>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</si>
  <si>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</si>
  <si>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</si>
  <si>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</si>
  <si>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</si>
  <si>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</si>
  <si>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</si>
  <si>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</si>
  <si>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</si>
  <si>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</si>
  <si>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</si>
  <si>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</si>
  <si>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</si>
  <si>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</si>
  <si>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</si>
  <si>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</si>
  <si>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</si>
  <si>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</si>
  <si>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</si>
  <si>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</si>
  <si>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</si>
  <si>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</si>
  <si>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</si>
  <si>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</si>
  <si>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</si>
  <si>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</si>
  <si>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</si>
  <si>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</si>
  <si>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</si>
  <si>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</si>
  <si>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</si>
  <si>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</si>
  <si>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</si>
  <si>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</si>
  <si>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</si>
  <si>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</si>
  <si>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</si>
  <si>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</si>
  <si>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</si>
  <si>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</si>
  <si>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</si>
  <si>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</si>
  <si>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</si>
  <si>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</si>
  <si>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</si>
  <si>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</si>
  <si>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</si>
  <si>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</si>
  <si>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</si>
  <si>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</si>
  <si>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</si>
  <si>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</si>
  <si>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</si>
  <si>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</si>
  <si>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</si>
  <si>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</si>
  <si>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</si>
  <si>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</si>
  <si>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</si>
  <si>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</si>
  <si>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</si>
  <si>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</si>
  <si>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</si>
  <si>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</si>
  <si>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</si>
  <si>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</si>
  <si>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</si>
  <si>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</si>
  <si>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</si>
  <si>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</si>
  <si>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</si>
  <si>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</si>
  <si>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</si>
  <si>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</si>
  <si>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</si>
  <si>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</si>
  <si>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</si>
  <si>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</si>
  <si>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</si>
  <si>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</si>
  <si>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</si>
  <si>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</si>
  <si>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</si>
  <si>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</si>
  <si>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</si>
  <si>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</si>
  <si>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</si>
  <si>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</si>
  <si>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</si>
  <si>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</si>
  <si>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</si>
  <si>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</si>
  <si>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</si>
  <si>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</si>
  <si>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</si>
  <si>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</si>
  <si>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</si>
  <si>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</si>
  <si>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</si>
  <si>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</si>
  <si>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</si>
  <si>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</si>
  <si>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</si>
  <si>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</si>
  <si>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</si>
  <si>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</si>
  <si>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</si>
  <si>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</si>
  <si>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</si>
  <si>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</si>
  <si>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</si>
  <si>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</si>
  <si>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</si>
  <si>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</si>
  <si>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</si>
  <si>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</si>
  <si>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</si>
  <si>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</si>
  <si>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</si>
  <si>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</si>
  <si>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</si>
  <si>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</si>
  <si>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</si>
  <si>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</si>
  <si>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</si>
  <si>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</si>
  <si>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</si>
  <si>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</si>
  <si>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</si>
  <si>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</si>
  <si>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</si>
  <si>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</si>
  <si>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</si>
  <si>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</si>
  <si>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</si>
  <si>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</si>
  <si>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</si>
  <si>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</si>
  <si>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</si>
  <si>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</si>
  <si>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</si>
  <si>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</si>
  <si>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</si>
  <si>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</si>
  <si>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</si>
  <si>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</si>
  <si>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</si>
  <si>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</si>
  <si>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</si>
  <si>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</si>
  <si>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</si>
  <si>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</si>
  <si>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</si>
  <si>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</si>
  <si>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</si>
  <si>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</si>
  <si>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</si>
  <si>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</si>
  <si>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</si>
  <si>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</si>
  <si>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</si>
  <si>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</si>
  <si>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</si>
  <si>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</si>
  <si>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</si>
  <si>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</si>
  <si>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</si>
  <si>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</si>
  <si>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</si>
  <si>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</si>
  <si>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</si>
  <si>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</si>
  <si>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</si>
  <si>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</si>
  <si>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</si>
  <si>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</si>
  <si>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</si>
  <si>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</si>
  <si>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</si>
  <si>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</si>
  <si>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</si>
  <si>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</si>
  <si>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</si>
  <si>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</si>
  <si>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</si>
  <si>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</si>
  <si>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</si>
  <si>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</si>
  <si>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</si>
  <si>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</si>
  <si>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</si>
  <si>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</si>
  <si>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</si>
  <si>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</si>
  <si>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</si>
  <si>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</si>
  <si>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</si>
  <si>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</si>
  <si>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</si>
  <si>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</si>
  <si>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</si>
  <si>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</si>
  <si>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</si>
  <si>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</si>
  <si>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</si>
  <si>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</si>
  <si>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</si>
  <si>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</si>
  <si>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</si>
  <si>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</si>
  <si>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</si>
  <si>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</si>
  <si>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</si>
  <si>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</si>
  <si>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</si>
  <si>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</si>
  <si>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</si>
  <si>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</si>
  <si>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</si>
  <si>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</si>
  <si>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</si>
  <si>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</si>
  <si>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</si>
  <si>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</si>
  <si>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</si>
  <si>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</si>
  <si>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</si>
  <si>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</si>
  <si>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</si>
  <si>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</si>
  <si>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</si>
  <si>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</si>
  <si>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</si>
  <si>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</si>
  <si>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</si>
  <si>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</si>
  <si>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</si>
  <si>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</si>
  <si>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</si>
  <si>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</si>
  <si>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</si>
  <si>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</si>
  <si>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</si>
  <si>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</si>
  <si>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</si>
  <si>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</si>
  <si>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</si>
  <si>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</si>
  <si>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</si>
  <si>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</si>
  <si>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</si>
  <si>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</si>
  <si>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</si>
  <si>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</si>
  <si>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</si>
  <si>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</si>
  <si>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</si>
  <si>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</si>
  <si>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</si>
  <si>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</si>
  <si>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</si>
  <si>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</si>
  <si>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</si>
  <si>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</si>
  <si>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</si>
  <si>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</si>
  <si>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</si>
  <si>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</si>
  <si>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</si>
  <si>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</si>
  <si>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</si>
  <si>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</si>
  <si>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</si>
  <si>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</si>
  <si>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</si>
  <si>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</si>
  <si>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</si>
  <si>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</si>
  <si>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</si>
  <si>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</si>
  <si>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</si>
  <si>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</si>
  <si>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</si>
  <si>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</si>
  <si>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</si>
  <si>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</si>
  <si>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</si>
  <si>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</si>
  <si>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</si>
  <si>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</si>
  <si>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</si>
  <si>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</si>
  <si>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</si>
  <si>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</si>
  <si>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</si>
  <si>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</si>
  <si>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</si>
  <si>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</si>
  <si>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</si>
  <si>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</si>
  <si>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</si>
  <si>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</si>
  <si>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</si>
  <si>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</si>
  <si>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</si>
  <si>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</si>
  <si>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</si>
  <si>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</si>
  <si>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</si>
  <si>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</si>
  <si>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</si>
  <si>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</si>
  <si>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</si>
  <si>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</si>
  <si>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</si>
  <si>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</si>
  <si>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</si>
  <si>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</si>
  <si>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</si>
  <si>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</si>
  <si>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</si>
  <si>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</si>
  <si>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</si>
  <si>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</si>
  <si>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</si>
  <si>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</si>
  <si>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</si>
  <si>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</si>
  <si>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</si>
  <si>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</si>
  <si>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</si>
  <si>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</si>
  <si>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</si>
  <si>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</si>
  <si>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</si>
  <si>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</si>
  <si>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</si>
  <si>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</si>
  <si>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</si>
  <si>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</si>
  <si>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</si>
  <si>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</si>
  <si>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</si>
  <si>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</si>
  <si>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</si>
  <si>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</si>
  <si>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</si>
  <si>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</si>
  <si>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</si>
  <si>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</si>
  <si>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</si>
  <si>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</si>
  <si>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</si>
  <si>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</si>
  <si>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</si>
  <si>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</si>
  <si>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</si>
  <si>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</si>
  <si>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</si>
  <si>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</si>
  <si>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</si>
  <si>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</si>
  <si>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</si>
  <si>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</si>
  <si>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</si>
  <si>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</si>
  <si>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</si>
  <si>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</si>
  <si>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</si>
  <si>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</si>
  <si>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</si>
  <si>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</si>
  <si>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</si>
  <si>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</si>
  <si>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</si>
  <si>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</si>
  <si>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</si>
  <si>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</si>
  <si>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</si>
  <si>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</si>
  <si>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</si>
  <si>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</si>
  <si>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</si>
  <si>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</si>
  <si>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</si>
  <si>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</si>
  <si>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</si>
  <si>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</si>
  <si>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</si>
  <si>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</si>
  <si>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</si>
  <si>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</si>
  <si>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</si>
  <si>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</si>
  <si>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</si>
  <si>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</si>
  <si>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</si>
  <si>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</si>
  <si>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</si>
  <si>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</si>
  <si>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</si>
  <si>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</si>
  <si>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</si>
  <si>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</si>
  <si>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</si>
  <si>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</si>
  <si>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</si>
  <si>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</si>
  <si>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</si>
  <si>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</si>
  <si>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</si>
  <si>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</si>
  <si>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</si>
  <si>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</si>
  <si>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</si>
  <si>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</si>
  <si>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</si>
  <si>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</si>
  <si>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</si>
  <si>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</si>
  <si>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</si>
  <si>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</si>
  <si>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</si>
  <si>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</si>
  <si>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</si>
  <si>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</si>
  <si>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</si>
  <si>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</si>
  <si>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</si>
  <si>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</si>
  <si>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</si>
  <si>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</si>
  <si>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</si>
  <si>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</si>
  <si>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</si>
  <si>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</si>
  <si>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</si>
  <si>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</si>
  <si>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</si>
  <si>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</si>
  <si>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</si>
  <si>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</si>
  <si>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</si>
  <si>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</si>
  <si>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</si>
  <si>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</si>
  <si>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</si>
  <si>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</si>
  <si>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</si>
  <si>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</si>
  <si>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</si>
  <si>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</si>
  <si>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</si>
  <si>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</si>
  <si>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</si>
  <si>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</si>
  <si>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</si>
  <si>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</si>
  <si>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</si>
  <si>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</si>
  <si>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</si>
  <si>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</si>
  <si>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</si>
  <si>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</si>
  <si>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</si>
  <si>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</si>
  <si>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</si>
  <si>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</si>
  <si>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</si>
  <si>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</si>
  <si>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</si>
  <si>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</si>
  <si>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</si>
  <si>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</si>
  <si>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</si>
  <si>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</si>
  <si>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</si>
  <si>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</si>
  <si>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</si>
  <si>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</si>
  <si>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</si>
  <si>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</si>
  <si>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</si>
  <si>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</si>
  <si>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</si>
  <si>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</si>
  <si>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</si>
  <si>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</si>
  <si>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</si>
  <si>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</si>
  <si>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</si>
  <si>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</si>
  <si>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</si>
  <si>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</si>
  <si>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</si>
  <si>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</si>
  <si>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</si>
  <si>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</si>
  <si>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</si>
  <si>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</si>
  <si>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</si>
  <si>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</si>
  <si>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</si>
  <si>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</si>
  <si>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</si>
  <si>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</si>
  <si>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</si>
  <si>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</si>
  <si>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</si>
  <si>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</si>
  <si>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</si>
  <si>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</si>
  <si>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</si>
  <si>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</si>
  <si>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</si>
  <si>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</si>
  <si>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</si>
  <si>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</si>
  <si>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</si>
  <si>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</si>
  <si>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</si>
  <si>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</si>
  <si>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</si>
  <si>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</si>
  <si>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</si>
  <si>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</si>
  <si>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</si>
  <si>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</si>
  <si>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</si>
  <si>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</si>
  <si>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</si>
  <si>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</si>
  <si>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</si>
  <si>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</si>
  <si>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</si>
  <si>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</si>
  <si>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</si>
  <si>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</si>
  <si>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</si>
  <si>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</si>
  <si>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</si>
  <si>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</si>
  <si>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</si>
  <si>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</si>
  <si>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</si>
  <si>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</si>
  <si>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</si>
  <si>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</si>
  <si>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</si>
  <si>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</si>
  <si>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</si>
  <si>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</si>
  <si>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</si>
  <si>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</si>
  <si>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</si>
  <si>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</si>
  <si>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</si>
  <si>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</si>
  <si>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</si>
  <si>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</si>
  <si>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</si>
  <si>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</si>
  <si>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</si>
  <si>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</si>
  <si>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</si>
  <si>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</si>
  <si>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</si>
  <si>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</si>
  <si>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</si>
  <si>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</si>
  <si>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</si>
  <si>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</si>
  <si>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</si>
  <si>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</si>
  <si>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</si>
  <si>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</si>
  <si>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</si>
  <si>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</si>
  <si>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</si>
  <si>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</si>
  <si>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</si>
  <si>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</si>
  <si>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</si>
  <si>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</si>
  <si>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</si>
  <si>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</si>
  <si>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</si>
  <si>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</si>
  <si>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</si>
  <si>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</si>
  <si>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</si>
  <si>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</si>
  <si>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</si>
  <si>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</si>
  <si>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</si>
  <si>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</si>
  <si>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</si>
  <si>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</si>
  <si>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</si>
  <si>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</si>
  <si>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</si>
  <si>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</si>
  <si>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</si>
  <si>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</si>
  <si>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</si>
  <si>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</si>
  <si>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</si>
  <si>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</si>
  <si>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</si>
  <si>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</si>
  <si>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</si>
  <si>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</si>
  <si>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</si>
  <si>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</si>
  <si>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</si>
  <si>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</si>
  <si>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</si>
  <si>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</si>
  <si>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</si>
  <si>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</si>
  <si>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</si>
  <si>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</si>
  <si>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</si>
  <si>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</si>
  <si>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</si>
  <si>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</si>
  <si>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</si>
  <si>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</si>
  <si>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</si>
  <si>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</si>
  <si>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</si>
  <si>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</si>
  <si>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</si>
  <si>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</si>
  <si>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</si>
  <si>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</si>
  <si>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</si>
  <si>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</si>
  <si>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</si>
  <si>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</si>
  <si>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</si>
  <si>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</si>
  <si>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</si>
  <si>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</si>
  <si>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</si>
  <si>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</si>
  <si>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</si>
  <si>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</si>
  <si>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</si>
  <si>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</si>
  <si>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</si>
  <si>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</si>
  <si>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</si>
  <si>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</si>
  <si>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</si>
  <si>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</si>
  <si>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</si>
  <si>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</si>
  <si>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</si>
  <si>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</si>
  <si>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</si>
  <si>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</si>
  <si>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</si>
  <si>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</si>
  <si>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</si>
  <si>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</si>
  <si>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</si>
  <si>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</si>
  <si>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</si>
  <si>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</si>
  <si>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</si>
  <si>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</si>
  <si>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</si>
  <si>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</si>
  <si>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</si>
  <si>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</si>
  <si>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</si>
  <si>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</si>
  <si>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</si>
  <si>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</si>
  <si>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</si>
  <si>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</si>
  <si>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</si>
  <si>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</si>
  <si>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</si>
  <si>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</si>
  <si>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</si>
  <si>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</si>
  <si>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</si>
  <si>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</si>
  <si>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</si>
  <si>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</si>
  <si>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</si>
  <si>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</si>
  <si>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</si>
  <si>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</si>
  <si>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</si>
  <si>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</si>
  <si>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</si>
  <si>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</si>
  <si>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</si>
  <si>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</si>
  <si>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</si>
  <si>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</si>
  <si>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</si>
  <si>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</si>
  <si>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</si>
  <si>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</si>
  <si>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</si>
  <si>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</si>
  <si>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</si>
  <si>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</si>
  <si>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</si>
  <si>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</si>
  <si>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</si>
  <si>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</si>
  <si>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</si>
  <si>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</si>
  <si>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</si>
  <si>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</si>
  <si>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</si>
  <si>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</si>
  <si>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</si>
  <si>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</si>
  <si>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</si>
  <si>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</si>
  <si>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</si>
  <si>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</si>
  <si>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</si>
  <si>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</si>
  <si>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</si>
  <si>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</si>
  <si>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</si>
  <si>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</si>
  <si>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</si>
  <si>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</si>
  <si>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</si>
  <si>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</si>
  <si>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</si>
  <si>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</si>
  <si>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</si>
  <si>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</si>
  <si>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</si>
  <si>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</si>
  <si>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</si>
  <si>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</si>
  <si>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</si>
  <si>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</si>
  <si>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</si>
  <si>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</si>
  <si>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</si>
  <si>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</si>
  <si>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</si>
  <si>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</si>
  <si>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</si>
  <si>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</si>
  <si>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</si>
  <si>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</si>
  <si>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</si>
  <si>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</si>
  <si>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</si>
  <si>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</si>
  <si>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</si>
  <si>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</si>
  <si>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</si>
  <si>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</si>
  <si>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</si>
  <si>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</si>
  <si>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</si>
  <si>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</si>
  <si>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</si>
  <si>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</si>
  <si>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</si>
  <si>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</si>
  <si>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</si>
  <si>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</si>
  <si>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</si>
  <si>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</si>
  <si>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</si>
  <si>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</si>
  <si>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</si>
  <si>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</si>
  <si>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</si>
  <si>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</si>
  <si>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</si>
  <si>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</si>
  <si>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</si>
  <si>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</si>
  <si>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</si>
  <si>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</si>
  <si>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</si>
  <si>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</si>
  <si>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</si>
  <si>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</si>
  <si>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</si>
  <si>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</si>
  <si>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</si>
  <si>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</si>
  <si>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</si>
  <si>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</si>
  <si>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</si>
  <si>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</si>
  <si>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</si>
  <si>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</si>
  <si>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</si>
  <si>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</si>
  <si>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</si>
  <si>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</si>
  <si>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</si>
  <si>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</si>
  <si>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</si>
  <si>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</si>
  <si>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</si>
  <si>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</si>
  <si>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</si>
  <si>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</si>
  <si>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</si>
  <si>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</si>
  <si>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</si>
  <si>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</si>
  <si>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</si>
  <si>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</si>
  <si>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</si>
  <si>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</si>
  <si>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</si>
  <si>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</si>
  <si>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</si>
  <si>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</si>
  <si>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</si>
  <si>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</si>
  <si>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</si>
  <si>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</si>
  <si>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</si>
  <si>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</si>
  <si>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</si>
  <si>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</si>
  <si>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</si>
  <si>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</si>
  <si>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</si>
  <si>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</si>
  <si>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</si>
  <si>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</si>
  <si>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</si>
  <si>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</si>
  <si>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</si>
  <si>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</si>
  <si>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</si>
  <si>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</si>
  <si>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</si>
  <si>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</si>
  <si>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</si>
  <si>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</si>
  <si>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</si>
  <si>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</si>
  <si>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</si>
  <si>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</si>
  <si>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</si>
  <si>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</si>
  <si>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</si>
  <si>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</si>
  <si>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</si>
  <si>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</si>
  <si>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</si>
  <si>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</si>
  <si>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</si>
  <si>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</si>
  <si>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</si>
  <si>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</si>
  <si>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</si>
  <si>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</si>
  <si>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</si>
  <si>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</si>
  <si>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</si>
  <si>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</si>
  <si>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</si>
  <si>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</si>
  <si>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</si>
  <si>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</si>
  <si>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</si>
  <si>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</si>
  <si>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</si>
  <si>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</si>
  <si>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</si>
  <si>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</si>
  <si>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</si>
  <si>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</si>
  <si>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</si>
  <si>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</si>
  <si>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</si>
  <si>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</si>
  <si>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</si>
  <si>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</si>
  <si>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</si>
  <si>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</si>
  <si>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</si>
  <si>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</si>
  <si>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</si>
  <si>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</si>
  <si>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</si>
  <si>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</si>
  <si>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</si>
  <si>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</si>
  <si>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</si>
  <si>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</si>
  <si>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</si>
  <si>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</si>
  <si>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</si>
  <si>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</si>
  <si>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</si>
  <si>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</si>
  <si>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</si>
  <si>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</si>
  <si>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</si>
  <si>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</si>
  <si>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</si>
  <si>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</si>
  <si>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</si>
  <si>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</si>
  <si>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</si>
  <si>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</si>
  <si>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</si>
  <si>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</si>
  <si>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</si>
  <si>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</si>
  <si>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</si>
  <si>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</si>
  <si>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</si>
  <si>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</si>
  <si>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</si>
  <si>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</si>
  <si>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</si>
  <si>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</si>
  <si>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</si>
  <si>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</si>
  <si>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</si>
  <si>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</si>
  <si>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</si>
  <si>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</si>
  <si>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</si>
  <si>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</si>
  <si>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</si>
  <si>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</si>
  <si>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</si>
  <si>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</si>
  <si>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</si>
  <si>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</si>
  <si>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</si>
  <si>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</si>
  <si>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</si>
  <si>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</si>
  <si>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</si>
  <si>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</si>
  <si>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</si>
  <si>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</si>
  <si>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</si>
  <si>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</si>
  <si>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</si>
  <si>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</si>
  <si>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</si>
  <si>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</si>
  <si>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</si>
  <si>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</si>
  <si>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</si>
  <si>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</si>
  <si>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</si>
  <si>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</si>
  <si>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</si>
  <si>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</si>
  <si>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</si>
  <si>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</si>
  <si>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</si>
  <si>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</si>
  <si>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</si>
  <si>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</si>
  <si>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</si>
  <si>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</si>
  <si>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</si>
  <si>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</si>
  <si>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</si>
  <si>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</si>
  <si>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</si>
  <si>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</si>
  <si>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</si>
  <si>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</si>
  <si>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</si>
  <si>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</si>
  <si>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</si>
  <si>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</si>
  <si>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</si>
  <si>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</si>
  <si>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</si>
  <si>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</si>
  <si>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</si>
  <si>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</si>
  <si>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</si>
  <si>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</si>
  <si>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</si>
  <si>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</si>
  <si>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</si>
  <si>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</si>
  <si>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</si>
  <si>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</si>
  <si>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</si>
  <si>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</si>
  <si>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</si>
  <si>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</si>
  <si>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</si>
  <si>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</si>
  <si>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</si>
  <si>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</si>
  <si>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</si>
  <si>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</si>
  <si>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</si>
  <si>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</si>
  <si>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</si>
  <si>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</si>
  <si>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</si>
  <si>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</si>
  <si>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</si>
  <si>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</si>
  <si>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</si>
  <si>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</si>
  <si>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</si>
  <si>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</si>
  <si>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</si>
  <si>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</si>
  <si>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</si>
  <si>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</si>
  <si>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</si>
  <si>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</si>
  <si>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</si>
  <si>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</si>
  <si>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</si>
  <si>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</si>
  <si>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</si>
  <si>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</si>
  <si>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</si>
  <si>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</si>
  <si>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</si>
  <si>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</si>
  <si>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</si>
  <si>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</si>
  <si>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</si>
  <si>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</si>
  <si>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</si>
  <si>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</si>
  <si>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</si>
  <si>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</si>
  <si>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</si>
  <si>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</si>
  <si>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</si>
  <si>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</si>
  <si>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</si>
  <si>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</si>
  <si>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</si>
  <si>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</si>
  <si>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</si>
  <si>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</si>
  <si>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</si>
  <si>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</si>
  <si>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</si>
  <si>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</si>
  <si>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</si>
  <si>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</si>
  <si>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</si>
  <si>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</si>
  <si>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</si>
  <si>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</si>
  <si>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</si>
  <si>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</si>
  <si>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</si>
  <si>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</si>
  <si>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</si>
  <si>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</si>
  <si>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</si>
  <si>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</si>
  <si>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</si>
  <si>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</si>
  <si>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</si>
  <si>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</si>
  <si>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</si>
  <si>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</si>
  <si>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</si>
  <si>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</si>
  <si>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</si>
  <si>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</si>
  <si>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</si>
  <si>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</si>
  <si>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</si>
  <si>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</si>
  <si>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</si>
  <si>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</si>
  <si>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</si>
  <si>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</si>
  <si>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</si>
  <si>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</si>
  <si>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</si>
  <si>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</si>
  <si>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</si>
  <si>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</si>
  <si>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</si>
  <si>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</si>
  <si>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</si>
  <si>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</si>
  <si>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</si>
  <si>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</si>
  <si>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</si>
  <si>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</si>
  <si>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</si>
  <si>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</si>
  <si>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</si>
  <si>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</si>
  <si>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</si>
  <si>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</si>
  <si>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</si>
  <si>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</si>
  <si>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</si>
  <si>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</si>
  <si>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</si>
  <si>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</si>
  <si>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</si>
  <si>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</si>
  <si>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</si>
  <si>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</si>
  <si>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</si>
  <si>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</si>
  <si>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</si>
  <si>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</si>
  <si>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</si>
  <si>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</si>
  <si>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</si>
  <si>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</si>
  <si>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</si>
  <si>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</si>
  <si>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</si>
  <si>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</si>
  <si>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</si>
  <si>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</si>
  <si>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</si>
  <si>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</si>
  <si>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</si>
  <si>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</si>
  <si>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</si>
  <si>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</si>
  <si>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</si>
  <si>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</si>
  <si>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</si>
  <si>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</si>
  <si>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</si>
  <si>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</si>
  <si>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</si>
  <si>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</si>
  <si>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</si>
  <si>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</si>
  <si>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</si>
  <si>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</si>
  <si>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</si>
  <si>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</si>
  <si>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</si>
  <si>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</si>
  <si>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</si>
  <si>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</si>
  <si>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</si>
  <si>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</si>
  <si>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</si>
  <si>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</si>
  <si>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</si>
  <si>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</si>
  <si>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</si>
  <si>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</si>
  <si>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</si>
  <si>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</si>
  <si>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</si>
  <si>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</si>
  <si>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</si>
  <si>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</si>
  <si>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</si>
  <si>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</si>
  <si>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</si>
  <si>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</si>
  <si>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</si>
  <si>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</si>
  <si>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</si>
  <si>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</si>
  <si>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</si>
  <si>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</si>
  <si>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</si>
  <si>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</si>
  <si>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</si>
  <si>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</si>
  <si>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</si>
  <si>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</si>
  <si>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</si>
  <si>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</si>
  <si>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</si>
  <si>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</si>
  <si>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</si>
  <si>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</si>
  <si>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</si>
  <si>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</si>
  <si>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</si>
  <si>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</si>
  <si>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</si>
  <si>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</si>
  <si>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</si>
  <si>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</si>
  <si>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</si>
  <si>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</si>
  <si>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</si>
  <si>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</si>
  <si>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</si>
  <si>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</si>
  <si>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</si>
  <si>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</si>
  <si>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</si>
  <si>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</si>
  <si>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</si>
  <si>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</si>
  <si>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</si>
  <si>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</si>
  <si>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</si>
  <si>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</si>
  <si>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</si>
  <si>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</si>
  <si>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</si>
  <si>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</si>
  <si>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</si>
  <si>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</si>
  <si>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</si>
  <si>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</si>
  <si>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</si>
  <si>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</si>
  <si>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</si>
  <si>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</si>
  <si>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</si>
  <si>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</si>
  <si>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</si>
  <si>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</si>
  <si>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</si>
  <si>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</si>
  <si>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</si>
  <si>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</si>
  <si>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</si>
  <si>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</si>
  <si>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</si>
  <si>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</si>
  <si>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</si>
  <si>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</si>
  <si>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</si>
  <si>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</si>
  <si>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</si>
  <si>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</si>
  <si>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</si>
  <si>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</si>
  <si>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</si>
  <si>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</si>
  <si>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</si>
  <si>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</si>
  <si>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</si>
  <si>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</si>
  <si>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</si>
  <si>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</si>
  <si>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</si>
  <si>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</si>
  <si>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</si>
  <si>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</si>
  <si>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</si>
  <si>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</si>
  <si>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</si>
  <si>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</si>
  <si>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</si>
  <si>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</si>
  <si>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</si>
  <si>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</si>
  <si>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</si>
  <si>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</si>
  <si>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</si>
  <si>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</si>
  <si>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</si>
  <si>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</si>
  <si>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</si>
  <si>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</si>
  <si>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</si>
  <si>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</si>
  <si>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</si>
  <si>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</si>
  <si>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</si>
  <si>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</si>
  <si>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</si>
  <si>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</si>
  <si>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</si>
  <si>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</si>
  <si>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</si>
  <si>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</si>
  <si>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</si>
  <si>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</si>
  <si>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</si>
  <si>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</si>
  <si>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</si>
  <si>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</si>
  <si>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</si>
  <si>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</si>
  <si>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</si>
  <si>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</si>
  <si>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</si>
  <si>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</si>
  <si>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</si>
  <si>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</si>
  <si>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</si>
  <si>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</si>
  <si>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</si>
  <si>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</si>
  <si>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</si>
  <si>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</si>
  <si>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</si>
  <si>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</si>
  <si>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</si>
  <si>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</si>
  <si>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</si>
  <si>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</si>
  <si>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</si>
  <si>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</si>
  <si>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</si>
  <si>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</si>
  <si>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</si>
  <si>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</si>
  <si>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</si>
  <si>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</si>
  <si>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</si>
  <si>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</si>
  <si>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</si>
  <si>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</si>
  <si>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</si>
  <si>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</si>
  <si>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</si>
  <si>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</si>
  <si>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</si>
  <si>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</si>
  <si>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</si>
  <si>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</si>
  <si>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</si>
  <si>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</si>
  <si>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</si>
  <si>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</si>
  <si>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</si>
  <si>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</si>
  <si>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</si>
  <si>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</si>
  <si>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</si>
  <si>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</si>
  <si>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</si>
  <si>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</si>
  <si>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</si>
  <si>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</si>
  <si>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</si>
  <si>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</si>
  <si>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</si>
  <si>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</si>
  <si>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</si>
  <si>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</si>
  <si>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</si>
  <si>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</si>
  <si>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</si>
  <si>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</si>
  <si>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</si>
  <si>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</si>
  <si>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</si>
  <si>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</si>
  <si>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</si>
  <si>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</si>
  <si>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</si>
  <si>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</si>
  <si>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</si>
  <si>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</si>
  <si>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</si>
  <si>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</si>
  <si>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</si>
  <si>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</si>
  <si>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</si>
  <si>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</si>
  <si>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</si>
  <si>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</si>
  <si>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</si>
  <si>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</si>
  <si>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</si>
  <si>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</si>
  <si>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</si>
  <si>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</si>
  <si>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</si>
  <si>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</si>
  <si>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</si>
  <si>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</si>
  <si>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</si>
  <si>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</si>
  <si>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</si>
  <si>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</si>
  <si>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</si>
  <si>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</si>
  <si>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</si>
  <si>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</si>
  <si>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</si>
  <si>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</si>
  <si>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</si>
  <si>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</si>
  <si>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</si>
  <si>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</si>
  <si>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</si>
  <si>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</si>
  <si>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</si>
  <si>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</si>
  <si>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</si>
  <si>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</si>
  <si>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</si>
  <si>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</si>
  <si>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</si>
  <si>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</si>
  <si>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</si>
  <si>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</si>
  <si>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</si>
  <si>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</si>
  <si>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</si>
  <si>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</si>
  <si>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</si>
  <si>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</si>
  <si>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</si>
  <si>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</si>
  <si>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</si>
  <si>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</si>
  <si>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</si>
  <si>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</si>
  <si>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</si>
  <si>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</si>
  <si>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</si>
  <si>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</si>
  <si>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</si>
  <si>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</si>
  <si>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</si>
  <si>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</si>
  <si>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</si>
  <si>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</si>
  <si>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</si>
  <si>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</si>
  <si>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</si>
  <si>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</si>
  <si>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</si>
  <si>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</si>
  <si>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</si>
  <si>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</si>
  <si>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</si>
  <si>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</si>
  <si>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</si>
  <si>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</si>
  <si>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</si>
  <si>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</si>
  <si>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</si>
  <si>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</si>
  <si>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</si>
  <si>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</si>
  <si>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</si>
  <si>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</si>
  <si>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</si>
  <si>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</si>
  <si>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</si>
  <si>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</si>
  <si>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</si>
  <si>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</si>
  <si>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</si>
  <si>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</si>
  <si>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</si>
  <si>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</si>
  <si>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</si>
  <si>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</si>
  <si>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</si>
  <si>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</si>
  <si>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</si>
  <si>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</si>
  <si>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</si>
  <si>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</si>
  <si>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</si>
  <si>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</si>
  <si>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</si>
  <si>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</si>
  <si>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</si>
  <si>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</si>
  <si>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</si>
  <si>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</si>
  <si>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</si>
  <si>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</si>
  <si>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</si>
  <si>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</si>
  <si>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</si>
  <si>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</si>
  <si>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</si>
  <si>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</si>
  <si>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</si>
  <si>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</si>
  <si>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</si>
  <si>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</si>
  <si>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</si>
  <si>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</si>
  <si>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</si>
  <si>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</si>
  <si>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</si>
  <si>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</si>
  <si>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</si>
  <si>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</si>
  <si>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</si>
  <si>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</si>
  <si>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</si>
  <si>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</si>
  <si>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</si>
  <si>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</si>
  <si>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</si>
  <si>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</si>
  <si>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</si>
  <si>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</si>
  <si>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</si>
  <si>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</si>
  <si>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</si>
  <si>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</si>
  <si>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</si>
  <si>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</si>
  <si>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</si>
  <si>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</si>
  <si>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</si>
  <si>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</si>
  <si>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</si>
  <si>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</si>
  <si>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</si>
  <si>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</si>
  <si>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</si>
  <si>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</si>
  <si>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</si>
  <si>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</si>
  <si>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</si>
  <si>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</si>
  <si>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</si>
  <si>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</si>
  <si>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</si>
  <si>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</si>
  <si>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</si>
  <si>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</si>
  <si>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</si>
  <si>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</si>
  <si>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</si>
  <si>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</si>
  <si>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</si>
  <si>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</si>
  <si>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</si>
  <si>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</si>
  <si>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</si>
  <si>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</si>
  <si>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</si>
  <si>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</si>
  <si>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</si>
  <si>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</si>
  <si>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</si>
  <si>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</si>
  <si>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</si>
  <si>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</si>
  <si>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</si>
  <si>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</si>
  <si>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</si>
  <si>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</si>
  <si>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</si>
  <si>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</si>
  <si>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</si>
  <si>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</si>
  <si>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</si>
  <si>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</si>
  <si>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</si>
  <si>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</si>
  <si>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</si>
  <si>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</si>
  <si>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</si>
  <si>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</si>
  <si>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</si>
  <si>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</si>
  <si>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</si>
  <si>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</si>
  <si>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</si>
  <si>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</si>
  <si>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</si>
  <si>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</si>
  <si>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</si>
  <si>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</si>
  <si>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</si>
  <si>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</si>
  <si>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</si>
  <si>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</si>
  <si>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</si>
  <si>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</si>
  <si>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</si>
  <si>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</si>
  <si>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</si>
  <si>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</si>
  <si>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</si>
  <si>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</si>
  <si>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</si>
  <si>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</si>
  <si>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</si>
  <si>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</si>
  <si>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</si>
  <si>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</si>
  <si>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</si>
  <si>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</si>
  <si>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</si>
  <si>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</si>
  <si>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</si>
  <si>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</si>
  <si>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</si>
  <si>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</si>
  <si>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</si>
  <si>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</si>
  <si>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</si>
  <si>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</si>
  <si>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</si>
  <si>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</si>
  <si>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</si>
  <si>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</si>
  <si>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</si>
  <si>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</si>
  <si>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</si>
  <si>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</si>
  <si>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</si>
  <si>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</si>
  <si>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</si>
  <si>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</si>
  <si>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</si>
  <si>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</si>
  <si>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</si>
  <si>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</si>
  <si>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</si>
  <si>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</si>
  <si>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</si>
  <si>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</si>
  <si>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</si>
  <si>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</si>
  <si>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</si>
  <si>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</si>
  <si>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</si>
  <si>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</si>
  <si>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</si>
  <si>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</si>
  <si>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</si>
  <si>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</si>
  <si>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</si>
  <si>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</si>
  <si>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</si>
  <si>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</si>
  <si>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</si>
  <si>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</si>
  <si>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</si>
  <si>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</si>
  <si>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</si>
  <si>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</si>
  <si>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</si>
  <si>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</si>
  <si>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</si>
  <si>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</si>
  <si>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</si>
  <si>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</si>
  <si>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</si>
  <si>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</si>
  <si>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</si>
  <si>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</si>
  <si>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</si>
  <si>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</si>
  <si>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</si>
  <si>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</si>
  <si>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</si>
  <si>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</si>
  <si>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</si>
  <si>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</si>
  <si>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</si>
  <si>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</si>
  <si>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</si>
  <si>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</si>
  <si>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</si>
  <si>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</si>
  <si>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</si>
  <si>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</si>
  <si>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</si>
  <si>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</si>
  <si>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</si>
  <si>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</si>
  <si>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</si>
  <si>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</si>
  <si>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</si>
  <si>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</si>
  <si>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</si>
  <si>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</si>
  <si>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</si>
  <si>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</si>
  <si>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</si>
  <si>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</si>
  <si>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</si>
  <si>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</si>
  <si>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</si>
  <si>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</si>
  <si>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</si>
  <si>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</si>
  <si>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</si>
  <si>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</si>
  <si>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</si>
  <si>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</si>
  <si>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</si>
  <si>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</si>
  <si>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</si>
  <si>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</si>
  <si>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</si>
  <si>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</si>
  <si>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</si>
  <si>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</si>
  <si>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</si>
  <si>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</si>
  <si>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</si>
  <si>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</si>
  <si>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</si>
  <si>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</si>
  <si>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</si>
  <si>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</si>
  <si>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</si>
  <si>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</si>
  <si>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</si>
  <si>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</si>
  <si>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</si>
  <si>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</si>
  <si>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</si>
  <si>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</si>
  <si>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</si>
  <si>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</si>
  <si>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</si>
  <si>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</si>
  <si>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</si>
  <si>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</si>
  <si>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</si>
  <si>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</si>
  <si>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</si>
  <si>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</si>
  <si>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</si>
  <si>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</si>
  <si>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</si>
  <si>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</si>
  <si>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</si>
  <si>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</si>
  <si>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</si>
  <si>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</si>
  <si>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</si>
  <si>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</si>
  <si>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</si>
  <si>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</si>
  <si>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</si>
  <si>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</si>
  <si>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</si>
  <si>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</si>
  <si>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</si>
  <si>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</si>
  <si>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</si>
  <si>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</si>
  <si>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</si>
  <si>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</si>
  <si>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</si>
  <si>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</si>
  <si>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</si>
  <si>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</si>
  <si>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</si>
  <si>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</si>
  <si>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</si>
  <si>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</si>
  <si>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</si>
  <si>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</si>
  <si>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</si>
  <si>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</si>
  <si>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</si>
  <si>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</si>
  <si>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</si>
  <si>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</si>
  <si>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</si>
  <si>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</si>
  <si>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</si>
  <si>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</si>
  <si>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</si>
  <si>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</si>
  <si>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</si>
  <si>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</si>
  <si>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</si>
  <si>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</si>
  <si>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</si>
  <si>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</si>
  <si>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</si>
  <si>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</si>
  <si>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</si>
  <si>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</si>
  <si>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</si>
  <si>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</si>
  <si>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</si>
  <si>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</si>
  <si>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</si>
  <si>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</si>
  <si>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</si>
  <si>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</si>
  <si>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</si>
  <si>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</si>
  <si>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</si>
  <si>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</si>
  <si>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</si>
  <si>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</si>
  <si>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</si>
  <si>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</si>
  <si>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</si>
  <si>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</si>
  <si>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</si>
  <si>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</si>
  <si>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</si>
  <si>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</si>
  <si>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</si>
  <si>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</si>
  <si>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</si>
  <si>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</si>
  <si>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</si>
  <si>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</si>
  <si>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</si>
  <si>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</si>
  <si>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</si>
  <si>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</si>
  <si>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</si>
  <si>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</si>
  <si>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</si>
  <si>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</si>
  <si>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</si>
  <si>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</si>
  <si>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</si>
  <si>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</si>
  <si>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</si>
  <si>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</si>
  <si>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</si>
  <si>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</si>
  <si>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</si>
  <si>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</si>
  <si>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</si>
  <si>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</si>
  <si>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</si>
  <si>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</si>
  <si>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</si>
  <si>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</si>
  <si>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</si>
  <si>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</si>
  <si>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</si>
  <si>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</si>
  <si>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</si>
  <si>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</si>
  <si>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</si>
  <si>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</si>
  <si>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</si>
  <si>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</si>
  <si>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</si>
  <si>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</si>
  <si>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</si>
  <si>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</si>
  <si>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</si>
  <si>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</si>
  <si>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</si>
  <si>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</si>
  <si>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</si>
  <si>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</si>
  <si>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</si>
  <si>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</si>
  <si>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</si>
  <si>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</si>
  <si>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</si>
  <si>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</si>
  <si>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</si>
  <si>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</si>
  <si>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</si>
  <si>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</si>
  <si>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</si>
  <si>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</si>
  <si>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</si>
  <si>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</si>
  <si>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</si>
  <si>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</si>
  <si>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</si>
  <si>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</si>
  <si>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</si>
  <si>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</si>
  <si>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</si>
  <si>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</si>
  <si>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</si>
  <si>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</si>
  <si>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</si>
  <si>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</si>
  <si>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</si>
  <si>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</si>
  <si>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</si>
  <si>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</si>
  <si>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</si>
  <si>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</si>
  <si>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</si>
  <si>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</si>
  <si>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</si>
  <si>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</si>
  <si>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</si>
  <si>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</si>
  <si>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</si>
  <si>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</si>
  <si>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</si>
  <si>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</si>
  <si>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</si>
  <si>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</si>
  <si>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</si>
  <si>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</si>
  <si>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</si>
  <si>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</si>
  <si>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</si>
  <si>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</si>
  <si>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</si>
  <si>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</si>
  <si>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</si>
  <si>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</si>
  <si>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</si>
  <si>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</si>
  <si>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</si>
  <si>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</si>
  <si>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</si>
  <si>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</si>
  <si>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</si>
  <si>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</si>
  <si>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</si>
  <si>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</si>
  <si>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</si>
  <si>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</si>
  <si>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</si>
  <si>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</si>
  <si>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</si>
  <si>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</si>
  <si>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</si>
  <si>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</si>
  <si>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</si>
  <si>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</si>
  <si>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</si>
  <si>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</si>
  <si>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</si>
  <si>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</si>
  <si>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</si>
  <si>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</si>
  <si>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</si>
  <si>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</si>
  <si>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</si>
  <si>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</si>
  <si>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</si>
  <si>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</si>
  <si>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</si>
  <si>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</si>
  <si>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</si>
  <si>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</si>
  <si>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</si>
  <si>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</si>
  <si>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</si>
  <si>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</si>
  <si>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</si>
  <si>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</si>
  <si>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</si>
  <si>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</si>
  <si>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</si>
  <si>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</si>
  <si>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</si>
  <si>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</si>
  <si>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</si>
  <si>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</si>
  <si>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</si>
  <si>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</si>
  <si>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</si>
  <si>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</si>
  <si>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</si>
  <si>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</si>
  <si>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</si>
  <si>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</si>
  <si>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</si>
  <si>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</si>
  <si>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</si>
  <si>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</si>
  <si>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</si>
  <si>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</si>
  <si>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</si>
  <si>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</si>
  <si>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</si>
  <si>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</si>
  <si>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</si>
  <si>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</si>
  <si>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</si>
  <si>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</si>
  <si>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</si>
  <si>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</si>
  <si>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</si>
  <si>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</si>
  <si>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</si>
  <si>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</si>
  <si>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</si>
  <si>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</si>
  <si>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</si>
  <si>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</si>
  <si>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</si>
  <si>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</si>
  <si>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</si>
  <si>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</si>
  <si>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</si>
  <si>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</si>
  <si>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</si>
  <si>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</si>
  <si>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</si>
  <si>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</si>
  <si>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</si>
  <si>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</si>
  <si>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</si>
  <si>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</si>
  <si>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</si>
  <si>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</si>
  <si>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</si>
  <si>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</si>
  <si>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</si>
  <si>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</si>
  <si>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</si>
  <si>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</si>
  <si>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</si>
  <si>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</si>
  <si>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</si>
  <si>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</si>
  <si>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</si>
  <si>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</si>
  <si>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</si>
  <si>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</si>
  <si>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</si>
  <si>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</si>
  <si>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</si>
  <si>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</si>
  <si>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</si>
  <si>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</si>
  <si>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</si>
  <si>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</si>
  <si>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</si>
  <si>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</si>
  <si>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</si>
  <si>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</si>
  <si>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</si>
  <si>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</si>
  <si>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</si>
  <si>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</si>
  <si>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</si>
  <si>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</si>
  <si>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</si>
  <si>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</si>
  <si>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</si>
  <si>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</si>
  <si>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</si>
  <si>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</si>
  <si>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</si>
  <si>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</si>
  <si>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</si>
  <si>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</si>
  <si>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</si>
  <si>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</si>
  <si>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</si>
  <si>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</si>
  <si>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</si>
  <si>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</si>
  <si>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</si>
  <si>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</si>
  <si>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</si>
  <si>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</si>
  <si>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</si>
  <si>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</si>
  <si>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</si>
  <si>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</si>
  <si>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</si>
  <si>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</si>
  <si>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</si>
  <si>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</si>
  <si>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</si>
  <si>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</si>
  <si>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</si>
  <si>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</si>
  <si>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</si>
  <si>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</si>
  <si>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</si>
  <si>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</si>
  <si>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</si>
  <si>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</si>
  <si>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</si>
  <si>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</si>
  <si>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</si>
  <si>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</si>
  <si>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</si>
  <si>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</si>
  <si>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</si>
  <si>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</si>
  <si>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</si>
  <si>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</si>
  <si>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</si>
  <si>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</si>
  <si>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</si>
  <si>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</si>
  <si>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</si>
  <si>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</si>
  <si>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</si>
  <si>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</si>
  <si>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</si>
  <si>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</si>
  <si>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</si>
  <si>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</si>
  <si>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</si>
  <si>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</si>
  <si>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</si>
  <si>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</si>
  <si>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</si>
  <si>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</si>
  <si>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</si>
  <si>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</si>
  <si>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</si>
  <si>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</si>
  <si>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</si>
  <si>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</si>
  <si>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</si>
  <si>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</si>
  <si>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</si>
  <si>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</si>
  <si>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</si>
  <si>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</si>
  <si>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</si>
  <si>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</si>
  <si>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</si>
  <si>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</si>
  <si>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</si>
  <si>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</si>
  <si>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</si>
  <si>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</si>
  <si>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</si>
  <si>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</si>
  <si>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</si>
  <si>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</si>
  <si>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</si>
  <si>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</si>
  <si>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</si>
  <si>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</si>
  <si>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</si>
  <si>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</si>
  <si>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</si>
  <si>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</si>
  <si>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</si>
  <si>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</si>
  <si>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</si>
  <si>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</si>
  <si>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</si>
  <si>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</si>
  <si>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</si>
  <si>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</si>
  <si>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</si>
  <si>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</si>
  <si>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</si>
  <si>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</si>
  <si>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</si>
  <si>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</si>
  <si>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</si>
  <si>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</si>
  <si>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</si>
  <si>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</si>
  <si>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</si>
  <si>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</si>
  <si>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</si>
  <si>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</si>
  <si>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</si>
  <si>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</si>
  <si>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</si>
  <si>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</si>
  <si>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</si>
  <si>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</si>
  <si>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</si>
  <si>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</si>
  <si>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</si>
  <si>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</si>
  <si>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</si>
  <si>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</si>
  <si>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</si>
  <si>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</si>
  <si>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</si>
  <si>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</si>
  <si>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</si>
  <si>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</si>
  <si>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</si>
  <si>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</si>
  <si>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</si>
  <si>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</si>
  <si>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</si>
  <si>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</si>
  <si>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</si>
  <si>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</si>
  <si>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</si>
  <si>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</si>
  <si>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</si>
  <si>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</si>
  <si>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</si>
  <si>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</si>
  <si>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</si>
  <si>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</si>
  <si>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</si>
  <si>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</si>
  <si>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</si>
  <si>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</si>
  <si>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</si>
  <si>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</si>
  <si>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</si>
  <si>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</si>
  <si>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</si>
  <si>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</si>
  <si>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</si>
  <si>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</si>
  <si>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</si>
  <si>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</si>
  <si>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</si>
  <si>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</si>
  <si>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</si>
  <si>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</si>
  <si>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</si>
  <si>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</si>
  <si>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</si>
  <si>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</si>
  <si>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</si>
  <si>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</si>
  <si>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</si>
  <si>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</si>
  <si>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</si>
  <si>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</si>
  <si>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</si>
  <si>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</si>
  <si>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</si>
  <si>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</si>
  <si>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</si>
  <si>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</si>
  <si>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</si>
  <si>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</si>
  <si>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</si>
  <si>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</si>
  <si>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</si>
  <si>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</si>
  <si>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</si>
  <si>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</si>
  <si>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</si>
  <si>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</si>
  <si>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</si>
  <si>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</si>
  <si>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</si>
  <si>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</si>
  <si>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</si>
  <si>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</si>
  <si>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</si>
  <si>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</si>
  <si>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</si>
  <si>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</si>
  <si>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</si>
  <si>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</si>
  <si>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</si>
  <si>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</si>
  <si>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</si>
  <si>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</si>
  <si>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</si>
  <si>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</si>
  <si>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</si>
  <si>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</si>
  <si>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</si>
  <si>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</si>
  <si>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</si>
  <si>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</si>
  <si>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</si>
  <si>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</si>
  <si>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</si>
  <si>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</si>
  <si>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</si>
  <si>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</si>
  <si>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</si>
  <si>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</si>
  <si>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</si>
  <si>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</si>
  <si>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</si>
  <si>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</si>
  <si>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</si>
  <si>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</si>
  <si>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</si>
  <si>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</si>
  <si>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</si>
  <si>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</si>
  <si>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</si>
  <si>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</si>
  <si>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</si>
  <si>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</si>
  <si>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</si>
  <si>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</si>
  <si>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</si>
  <si>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</si>
  <si>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</si>
  <si>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</si>
  <si>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</si>
  <si>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</si>
  <si>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</si>
  <si>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</si>
  <si>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</si>
  <si>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</si>
  <si>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</si>
  <si>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</si>
  <si>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</si>
  <si>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</si>
  <si>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</si>
  <si>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</si>
  <si>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</si>
  <si>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</si>
  <si>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</si>
  <si>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</si>
  <si>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</si>
  <si>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</si>
  <si>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</si>
  <si>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</si>
  <si>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</si>
  <si>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</si>
  <si>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</si>
  <si>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</si>
  <si>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</si>
  <si>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</si>
  <si>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</si>
  <si>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</si>
  <si>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</si>
  <si>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</si>
  <si>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</si>
  <si>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</si>
  <si>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</si>
  <si>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</si>
  <si>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</si>
  <si>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</si>
  <si>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</si>
  <si>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</si>
  <si>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</si>
  <si>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</si>
  <si>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</si>
  <si>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</si>
  <si>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</si>
  <si>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</si>
  <si>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</si>
  <si>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</si>
  <si>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</si>
  <si>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</si>
  <si>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</si>
  <si>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</si>
  <si>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</si>
  <si>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</si>
  <si>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</si>
  <si>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</si>
  <si>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</si>
  <si>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</si>
  <si>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</si>
  <si>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</si>
  <si>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</si>
  <si>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</si>
  <si>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</si>
  <si>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</si>
  <si>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</si>
  <si>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</si>
  <si>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</si>
  <si>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</si>
  <si>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</si>
  <si>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</si>
  <si>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</si>
  <si>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</si>
  <si>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</si>
  <si>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</si>
  <si>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</si>
  <si>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</si>
  <si>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</si>
  <si>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</si>
  <si>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</si>
  <si>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</si>
  <si>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</si>
  <si>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</si>
  <si>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</si>
  <si>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</si>
  <si>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</si>
  <si>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</si>
  <si>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</si>
  <si>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</si>
  <si>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</si>
  <si>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</si>
  <si>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</si>
  <si>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</si>
  <si>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</si>
  <si>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</si>
  <si>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</si>
  <si>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</si>
  <si>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</si>
  <si>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</si>
  <si>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</si>
  <si>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</si>
  <si>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</si>
  <si>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</si>
  <si>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</si>
  <si>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</si>
  <si>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</si>
  <si>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</si>
  <si>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</si>
  <si>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</si>
  <si>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</si>
  <si>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</si>
  <si>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</si>
  <si>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</si>
  <si>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</si>
  <si>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</si>
  <si>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</si>
  <si>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</si>
  <si>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</si>
  <si>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</si>
  <si>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</si>
  <si>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</si>
  <si>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</si>
  <si>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</si>
  <si>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</si>
  <si>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</si>
  <si>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</si>
  <si>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</si>
  <si>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</si>
  <si>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</si>
  <si>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</si>
  <si>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</si>
  <si>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</si>
  <si>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</si>
  <si>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</si>
  <si>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</si>
  <si>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</si>
  <si>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</si>
  <si>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</si>
  <si>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</si>
  <si>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</si>
  <si>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</si>
  <si>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</si>
  <si>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</si>
  <si>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</si>
  <si>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</si>
  <si>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</si>
  <si>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</si>
  <si>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</si>
  <si>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</si>
  <si>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</si>
  <si>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</si>
  <si>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</si>
  <si>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</si>
  <si>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</si>
  <si>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</si>
  <si>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</si>
  <si>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</si>
  <si>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</si>
  <si>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</si>
  <si>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</si>
  <si>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</si>
  <si>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</si>
  <si>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</si>
  <si>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</si>
  <si>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</si>
  <si>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</si>
  <si>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</si>
  <si>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</si>
  <si>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</si>
  <si>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</si>
  <si>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</si>
  <si>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</si>
  <si>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</si>
  <si>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</si>
  <si>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</si>
  <si>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</si>
  <si>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</si>
  <si>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</si>
  <si>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</si>
  <si>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</si>
  <si>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</si>
  <si>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</si>
  <si>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</si>
  <si>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</si>
  <si>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</si>
  <si>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</si>
  <si>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</si>
  <si>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</si>
  <si>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</si>
  <si>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</si>
  <si>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</si>
  <si>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</si>
  <si>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</si>
  <si>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</si>
  <si>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</si>
  <si>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</si>
  <si>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</si>
  <si>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</si>
  <si>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</si>
  <si>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</si>
  <si>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</si>
  <si>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</si>
  <si>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</si>
  <si>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</si>
  <si>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</si>
  <si>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</si>
  <si>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</si>
  <si>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</si>
  <si>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</si>
  <si>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</si>
  <si>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</si>
  <si>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</si>
  <si>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</si>
  <si>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</si>
  <si>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</si>
  <si>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</si>
  <si>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</si>
  <si>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</si>
  <si>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</si>
  <si>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</si>
  <si>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</si>
  <si>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</si>
  <si>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</si>
  <si>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</si>
  <si>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</si>
  <si>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</si>
  <si>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</si>
  <si>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</si>
  <si>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</si>
  <si>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</si>
  <si>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</si>
  <si>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</si>
  <si>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</si>
  <si>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</si>
  <si>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</si>
  <si>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</si>
  <si>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</si>
  <si>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</si>
  <si>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</si>
  <si>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</si>
  <si>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</si>
  <si>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</si>
  <si>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</si>
  <si>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</si>
  <si>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</si>
  <si>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</si>
  <si>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</si>
  <si>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</si>
  <si>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</si>
  <si>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</si>
  <si>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</si>
  <si>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</si>
  <si>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</si>
  <si>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</si>
  <si>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</si>
  <si>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</si>
  <si>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</si>
  <si>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</si>
  <si>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</si>
  <si>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</si>
  <si>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</si>
  <si>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</si>
  <si>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</si>
  <si>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</si>
  <si>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</si>
  <si>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</si>
  <si>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</si>
  <si>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</si>
  <si>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</si>
  <si>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</si>
  <si>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</si>
  <si>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</si>
  <si>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</si>
  <si>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</si>
  <si>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</si>
  <si>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</si>
  <si>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</si>
  <si>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</si>
  <si>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</si>
  <si>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</si>
  <si>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</si>
  <si>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</si>
  <si>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</si>
  <si>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</si>
  <si>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</si>
  <si>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</si>
  <si>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</si>
  <si>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</si>
  <si>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</si>
  <si>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</si>
  <si>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</si>
  <si>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</si>
  <si>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</si>
  <si>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</si>
  <si>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</si>
  <si>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</si>
  <si>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</si>
  <si>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</si>
  <si>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</si>
  <si>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</si>
  <si>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</si>
  <si>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</si>
  <si>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</si>
  <si>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</si>
  <si>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</si>
  <si>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</si>
  <si>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</si>
  <si>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</si>
  <si>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</si>
  <si>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</si>
  <si>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</si>
  <si>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</si>
  <si>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</si>
  <si>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</si>
  <si>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</si>
  <si>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</si>
  <si>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</si>
  <si>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</si>
  <si>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</si>
  <si>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</si>
  <si>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</si>
  <si>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</si>
  <si>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</si>
  <si>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</si>
  <si>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</si>
  <si>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</si>
  <si>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</si>
  <si>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</si>
  <si>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</si>
  <si>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</si>
  <si>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</si>
  <si>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</si>
  <si>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</si>
  <si>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</si>
  <si>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</si>
  <si>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</si>
  <si>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</si>
  <si>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</si>
  <si>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</si>
  <si>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</si>
  <si>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</si>
  <si>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</si>
  <si>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</si>
  <si>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</si>
  <si>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</si>
  <si>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</si>
  <si>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</si>
  <si>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</si>
  <si>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</si>
  <si>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</si>
  <si>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</si>
  <si>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</si>
  <si>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</si>
  <si>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</si>
  <si>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</si>
  <si>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</si>
  <si>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</si>
  <si>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</si>
  <si>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</si>
  <si>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</si>
  <si>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</si>
  <si>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</si>
  <si>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</si>
  <si>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</si>
  <si>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</si>
  <si>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</si>
  <si>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</si>
  <si>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</si>
  <si>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</si>
  <si>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</si>
  <si>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</si>
  <si>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</si>
  <si>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</si>
  <si>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</si>
  <si>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</si>
  <si>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</si>
  <si>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</si>
  <si>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</si>
  <si>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</si>
  <si>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</si>
  <si>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</si>
  <si>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</si>
  <si>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</si>
  <si>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</si>
  <si>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</si>
  <si>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</si>
  <si>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</si>
  <si>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</si>
  <si>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</si>
  <si>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</si>
  <si>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</si>
  <si>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</si>
  <si>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</si>
  <si>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</si>
  <si>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</si>
  <si>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</si>
  <si>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</si>
  <si>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</si>
  <si>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</si>
  <si>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</si>
  <si>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</si>
  <si>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</si>
  <si>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</si>
  <si>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</si>
  <si>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</si>
  <si>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</si>
  <si>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</si>
  <si>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</si>
  <si>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</si>
  <si>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</si>
  <si>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</si>
  <si>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</si>
  <si>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</si>
  <si>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</si>
  <si>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</si>
  <si>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</si>
  <si>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</si>
  <si>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</si>
  <si>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</si>
  <si>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</si>
  <si>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</si>
  <si>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</si>
  <si>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</si>
  <si>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</si>
  <si>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</si>
  <si>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</si>
  <si>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</si>
  <si>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</si>
  <si>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</si>
  <si>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</si>
  <si>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</si>
  <si>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</si>
  <si>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</si>
  <si>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</si>
  <si>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</si>
  <si>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</si>
  <si>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</si>
  <si>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</si>
  <si>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</si>
  <si>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</si>
  <si>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</si>
  <si>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</si>
  <si>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</si>
  <si>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</si>
  <si>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</si>
  <si>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</si>
  <si>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</si>
  <si>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</si>
  <si>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</si>
  <si>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</si>
  <si>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</si>
  <si>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</si>
  <si>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</si>
  <si>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</si>
  <si>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</si>
  <si>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</si>
  <si>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</si>
  <si>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</si>
  <si>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</si>
  <si>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</si>
  <si>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</si>
  <si>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</si>
  <si>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</si>
  <si>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</si>
  <si>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</si>
  <si>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</si>
  <si>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</si>
  <si>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</si>
  <si>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</si>
  <si>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</si>
  <si>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</si>
  <si>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</si>
  <si>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</si>
  <si>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</si>
  <si>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</si>
  <si>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</si>
  <si>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</si>
  <si>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</si>
  <si>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</si>
  <si>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</si>
  <si>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</si>
  <si>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</si>
  <si>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</si>
  <si>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</si>
  <si>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</si>
  <si>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</si>
  <si>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</si>
  <si>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</si>
  <si>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</si>
  <si>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</si>
  <si>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</si>
  <si>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</si>
  <si>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</si>
  <si>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</si>
  <si>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</si>
  <si>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</si>
  <si>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</si>
  <si>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</si>
  <si>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</si>
  <si>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</si>
  <si>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</si>
  <si>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</si>
  <si>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</si>
  <si>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</si>
  <si>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</si>
  <si>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</si>
  <si>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</si>
  <si>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</si>
  <si>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</si>
  <si>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</si>
  <si>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</si>
  <si>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</si>
  <si>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</si>
  <si>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</si>
  <si>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</si>
  <si>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</si>
  <si>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</si>
  <si>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</si>
  <si>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</si>
  <si>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</si>
  <si>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</si>
  <si>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</si>
  <si>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</si>
  <si>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</si>
  <si>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</si>
  <si>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</si>
  <si>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</si>
  <si>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</si>
  <si>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</si>
  <si>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</si>
  <si>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</si>
  <si>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</si>
  <si>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</si>
  <si>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</si>
  <si>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</si>
  <si>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</si>
  <si>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</si>
  <si>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</si>
  <si>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</si>
  <si>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</si>
  <si>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</si>
  <si>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</si>
  <si>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</si>
  <si>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</si>
  <si>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</si>
  <si>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</si>
  <si>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</si>
  <si>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</si>
  <si>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</si>
  <si>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</si>
  <si>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</si>
  <si>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</si>
  <si>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</si>
  <si>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</si>
  <si>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</si>
  <si>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</si>
  <si>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</si>
  <si>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</si>
  <si>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</si>
  <si>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</si>
  <si>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</si>
  <si>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</si>
  <si>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</si>
  <si>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</si>
  <si>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</si>
  <si>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</si>
  <si>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</si>
  <si>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</si>
  <si>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</si>
  <si>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</si>
  <si>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</si>
  <si>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</si>
  <si>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</si>
  <si>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</si>
  <si>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</si>
  <si>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</si>
  <si>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</si>
  <si>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</si>
  <si>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</si>
  <si>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</si>
  <si>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</si>
  <si>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</si>
  <si>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</si>
  <si>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</si>
  <si>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</si>
  <si>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</si>
  <si>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</si>
  <si>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</si>
  <si>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</si>
  <si>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</si>
  <si>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</si>
  <si>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</si>
  <si>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</si>
  <si>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</si>
  <si>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</si>
  <si>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</si>
  <si>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</si>
  <si>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</si>
  <si>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</si>
  <si>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</si>
  <si>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</si>
  <si>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</si>
  <si>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</si>
  <si>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</si>
  <si>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</si>
  <si>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</si>
  <si>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</si>
  <si>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</si>
  <si>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</si>
  <si>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</si>
  <si>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</si>
  <si>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</si>
  <si>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</si>
  <si>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</si>
  <si>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</si>
  <si>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</si>
  <si>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</si>
  <si>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</si>
  <si>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</si>
  <si>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</si>
  <si>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</si>
  <si>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</si>
  <si>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</si>
  <si>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</si>
  <si>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</si>
  <si>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</si>
  <si>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</si>
  <si>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</si>
  <si>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</si>
  <si>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</si>
  <si>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</si>
  <si>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</si>
  <si>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</si>
  <si>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</si>
  <si>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</si>
  <si>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</si>
  <si>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</si>
  <si>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</si>
  <si>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</si>
  <si>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</si>
  <si>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</si>
  <si>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</si>
  <si>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</si>
  <si>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</si>
  <si>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</si>
  <si>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</si>
  <si>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</si>
  <si>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</si>
  <si>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</si>
  <si>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</si>
  <si>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</si>
  <si>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</si>
  <si>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</si>
  <si>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</si>
  <si>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</si>
  <si>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</si>
  <si>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</si>
  <si>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</si>
  <si>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</si>
  <si>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</si>
  <si>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</si>
  <si>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</si>
  <si>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</si>
  <si>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</si>
  <si>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</si>
  <si>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</si>
  <si>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</si>
  <si>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</si>
  <si>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</si>
  <si>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</si>
  <si>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</si>
  <si>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</si>
  <si>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</si>
  <si>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</si>
  <si>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</si>
  <si>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</si>
  <si>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</si>
  <si>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</si>
  <si>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</si>
  <si>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</si>
  <si>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</si>
  <si>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</si>
  <si>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</si>
  <si>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</si>
  <si>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</si>
  <si>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</si>
  <si>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</si>
  <si>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</si>
  <si>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</si>
  <si>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</si>
  <si>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</si>
  <si>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</si>
  <si>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</si>
  <si>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</si>
  <si>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</si>
  <si>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</si>
  <si>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</si>
  <si>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</si>
  <si>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</si>
  <si>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</si>
  <si>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</si>
  <si>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</si>
  <si>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</si>
  <si>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</si>
  <si>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</si>
  <si>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</si>
  <si>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</si>
  <si>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</si>
  <si>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</si>
  <si>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</si>
  <si>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</si>
  <si>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</si>
  <si>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</si>
  <si>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</si>
  <si>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</si>
  <si>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</si>
  <si>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</si>
  <si>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</si>
  <si>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</si>
  <si>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</si>
  <si>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</si>
  <si>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</si>
  <si>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</si>
  <si>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</si>
  <si>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</si>
  <si>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</si>
  <si>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</si>
  <si>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</si>
  <si>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</si>
  <si>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</si>
  <si>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</si>
  <si>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</si>
  <si>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</si>
  <si>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</si>
  <si>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</si>
  <si>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</si>
  <si>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</si>
  <si>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</si>
  <si>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</si>
  <si>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</si>
  <si>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</si>
  <si>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</si>
  <si>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</si>
  <si>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</si>
  <si>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</si>
  <si>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</si>
  <si>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</si>
  <si>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</si>
  <si>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</si>
  <si>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</si>
  <si>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</si>
  <si>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</si>
  <si>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</si>
  <si>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</si>
  <si>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</si>
  <si>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</si>
  <si>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</si>
  <si>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</si>
  <si>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</si>
  <si>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</si>
  <si>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</si>
  <si>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</si>
  <si>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</si>
  <si>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</si>
  <si>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</si>
  <si>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</si>
  <si>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</si>
  <si>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</si>
  <si>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</si>
  <si>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</si>
  <si>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</si>
  <si>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</si>
  <si>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</si>
  <si>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</si>
  <si>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</si>
  <si>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</si>
  <si>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</si>
  <si>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</si>
  <si>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</si>
  <si>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</si>
  <si>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</si>
  <si>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</si>
  <si>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</si>
  <si>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</si>
  <si>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</si>
  <si>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</si>
  <si>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</si>
  <si>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</si>
  <si>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</si>
  <si>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</si>
  <si>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</si>
  <si>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</si>
  <si>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</si>
  <si>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</si>
  <si>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</si>
  <si>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</si>
  <si>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</si>
  <si>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</si>
  <si>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</si>
  <si>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</si>
  <si>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</si>
  <si>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</si>
  <si>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</si>
  <si>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</si>
  <si>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</si>
  <si>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</si>
  <si>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</si>
  <si>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</si>
  <si>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</si>
  <si>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</si>
  <si>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</si>
  <si>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</si>
  <si>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</si>
  <si>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</si>
  <si>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</si>
  <si>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</si>
  <si>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</si>
  <si>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</si>
  <si>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</si>
  <si>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</si>
  <si>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</si>
  <si>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</si>
  <si>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</si>
  <si>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</si>
  <si>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</si>
  <si>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</si>
  <si>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</si>
  <si>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</si>
  <si>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</si>
  <si>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</si>
  <si>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</si>
  <si>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</si>
  <si>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</si>
  <si>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</si>
  <si>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</si>
  <si>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</si>
  <si>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</si>
  <si>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</si>
  <si>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</si>
  <si>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</si>
  <si>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</si>
  <si>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</si>
  <si>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</si>
  <si>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</si>
  <si>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</si>
  <si>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</si>
  <si>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</si>
  <si>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</si>
  <si>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</si>
  <si>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</si>
  <si>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</si>
  <si>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</si>
  <si>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</si>
  <si>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</si>
  <si>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</si>
  <si>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</si>
  <si>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</si>
  <si>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</si>
  <si>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</si>
  <si>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</si>
  <si>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</si>
  <si>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</si>
  <si>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</si>
  <si>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</si>
  <si>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</si>
  <si>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</si>
  <si>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</si>
  <si>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</si>
  <si>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</si>
  <si>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</si>
  <si>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</si>
  <si>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</si>
  <si>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</si>
  <si>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</si>
  <si>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</si>
  <si>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</si>
  <si>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</si>
  <si>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</si>
  <si>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</si>
  <si>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</si>
  <si>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</si>
  <si>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</si>
  <si>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</si>
  <si>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</si>
  <si>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</si>
  <si>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</si>
  <si>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</si>
  <si>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</si>
  <si>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</si>
  <si>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</si>
  <si>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</si>
  <si>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</si>
  <si>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</si>
  <si>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</si>
  <si>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</si>
  <si>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</si>
  <si>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</si>
  <si>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</si>
  <si>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</si>
  <si>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</si>
  <si>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</si>
  <si>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</si>
  <si>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</si>
  <si>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</si>
  <si>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</si>
  <si>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</si>
  <si>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</si>
  <si>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</si>
  <si>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</si>
  <si>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</si>
  <si>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</si>
  <si>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</si>
  <si>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</si>
  <si>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</si>
  <si>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</si>
  <si>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</si>
  <si>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</si>
  <si>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</si>
  <si>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</si>
  <si>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</si>
  <si>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</si>
  <si>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</si>
  <si>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</si>
  <si>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</si>
  <si>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</si>
  <si>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</si>
  <si>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</si>
  <si>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</si>
  <si>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</si>
  <si>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</si>
  <si>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</si>
  <si>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</si>
  <si>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</si>
  <si>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</si>
  <si>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</si>
  <si>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</si>
  <si>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</si>
  <si>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</si>
  <si>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</si>
  <si>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</si>
  <si>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</si>
  <si>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</si>
  <si>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</si>
  <si>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</si>
  <si>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</si>
  <si>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</si>
  <si>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</si>
  <si>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</si>
  <si>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</si>
  <si>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</si>
  <si>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</si>
  <si>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</si>
  <si>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</si>
  <si>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</si>
  <si>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</si>
  <si>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</si>
  <si>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</si>
  <si>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</si>
  <si>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</si>
  <si>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</si>
  <si>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</si>
  <si>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</si>
  <si>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</si>
  <si>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</si>
  <si>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</si>
  <si>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</si>
  <si>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</si>
  <si>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</si>
  <si>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</si>
  <si>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</si>
  <si>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</si>
  <si>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</si>
  <si>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</si>
  <si>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</si>
  <si>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</si>
  <si>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</si>
  <si>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</si>
  <si>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</si>
  <si>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</si>
  <si>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</si>
  <si>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</si>
  <si>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</si>
  <si>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</si>
  <si>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</si>
  <si>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</si>
  <si>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</si>
  <si>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</si>
  <si>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</si>
  <si>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</si>
  <si>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</si>
  <si>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</si>
  <si>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</si>
  <si>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</si>
  <si>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</si>
  <si>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</si>
  <si>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</si>
  <si>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</si>
  <si>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</si>
  <si>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</si>
  <si>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</si>
  <si>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</si>
  <si>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</si>
  <si>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</si>
  <si>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</si>
  <si>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</si>
  <si>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</si>
  <si>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</si>
  <si>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</si>
  <si>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</si>
  <si>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</si>
  <si>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</si>
  <si>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</si>
  <si>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</si>
  <si>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</si>
  <si>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</si>
  <si>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</si>
  <si>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</si>
  <si>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</si>
  <si>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</si>
  <si>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</si>
  <si>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</si>
  <si>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</si>
  <si>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</si>
  <si>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</si>
  <si>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</si>
  <si>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</si>
  <si>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</si>
  <si>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</si>
  <si>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</si>
  <si>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</si>
  <si>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</si>
  <si>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</si>
  <si>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</si>
  <si>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</si>
  <si>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</si>
  <si>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</si>
  <si>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</si>
  <si>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</si>
  <si>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</si>
  <si>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</si>
  <si>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</si>
  <si>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</si>
  <si>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</si>
  <si>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</si>
  <si>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</si>
  <si>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</si>
  <si>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</si>
  <si>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</si>
  <si>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</si>
  <si>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</si>
  <si>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</si>
  <si>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</si>
  <si>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</si>
  <si>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</si>
  <si>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</si>
  <si>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</si>
  <si>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</si>
  <si>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</si>
  <si>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</si>
  <si>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</si>
  <si>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</si>
  <si>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</si>
  <si>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</si>
  <si>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</si>
  <si>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</si>
  <si>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</si>
  <si>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</si>
  <si>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</si>
  <si>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</si>
  <si>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</si>
  <si>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</si>
  <si>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</si>
  <si>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</si>
  <si>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</si>
  <si>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</si>
  <si>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</si>
  <si>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</si>
  <si>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</si>
  <si>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</si>
  <si>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</si>
  <si>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</si>
  <si>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</si>
  <si>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</si>
  <si>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</si>
  <si>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</si>
  <si>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</si>
  <si>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</si>
  <si>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</si>
  <si>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</si>
  <si>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</si>
  <si>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</si>
  <si>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</si>
  <si>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</si>
  <si>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</si>
  <si>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</si>
  <si>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</si>
  <si>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</si>
  <si>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</si>
  <si>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</si>
  <si>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</si>
  <si>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</si>
  <si>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</si>
  <si>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</si>
  <si>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</si>
  <si>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</si>
  <si>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</si>
  <si>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</si>
  <si>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</si>
  <si>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</si>
  <si>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</si>
  <si>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</si>
  <si>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</si>
  <si>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</si>
  <si>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</si>
  <si>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</si>
  <si>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</si>
  <si>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</si>
  <si>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</si>
  <si>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</si>
  <si>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</si>
  <si>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</si>
  <si>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</si>
  <si>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</si>
  <si>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</si>
  <si>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</si>
  <si>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</si>
  <si>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</si>
  <si>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</si>
  <si>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</si>
  <si>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</si>
  <si>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</si>
  <si>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</si>
  <si>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</si>
  <si>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</si>
  <si>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</si>
  <si>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</si>
  <si>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</si>
  <si>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</si>
  <si>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</si>
  <si>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</si>
  <si>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</si>
  <si>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</si>
  <si>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</si>
  <si>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</si>
  <si>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</si>
  <si>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</si>
  <si>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</si>
  <si>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</si>
  <si>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</si>
  <si>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</si>
  <si>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</si>
  <si>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</si>
  <si>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</si>
  <si>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</si>
  <si>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</si>
  <si>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</si>
  <si>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</si>
  <si>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</si>
  <si>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</si>
  <si>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</si>
  <si>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</si>
  <si>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</si>
  <si>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</si>
  <si>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</si>
  <si>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</si>
  <si>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</si>
  <si>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</si>
  <si>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</si>
  <si>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</si>
  <si>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</si>
  <si>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</si>
  <si>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</si>
  <si>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</si>
  <si>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</si>
  <si>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</si>
  <si>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</si>
  <si>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</si>
  <si>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</si>
  <si>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</si>
  <si>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</si>
  <si>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</si>
  <si>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</si>
  <si>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</si>
  <si>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</si>
  <si>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</si>
  <si>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</si>
  <si>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</si>
  <si>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</si>
  <si>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</si>
  <si>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</si>
  <si>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</si>
  <si>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</si>
  <si>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</si>
  <si>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</si>
  <si>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</si>
  <si>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</si>
  <si>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</si>
  <si>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</si>
  <si>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</si>
  <si>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</si>
  <si>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</si>
  <si>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</si>
  <si>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</si>
  <si>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</si>
  <si>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</si>
  <si>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</si>
  <si>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</si>
  <si>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</si>
  <si>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</si>
  <si>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</si>
  <si>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</si>
  <si>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</si>
  <si>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</si>
  <si>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</si>
  <si>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</si>
  <si>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</si>
  <si>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</si>
  <si>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</si>
  <si>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</si>
  <si>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</si>
  <si>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</si>
  <si>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</si>
  <si>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</si>
  <si>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</si>
  <si>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</si>
  <si>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</si>
  <si>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</si>
  <si>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</si>
  <si>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</si>
  <si>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</si>
  <si>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</si>
  <si>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</si>
  <si>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</si>
  <si>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</si>
  <si>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</si>
  <si>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</si>
  <si>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</si>
  <si>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</si>
  <si>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</si>
  <si>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</si>
  <si>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</si>
  <si>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</si>
  <si>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</si>
  <si>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</si>
  <si>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</si>
  <si>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</si>
  <si>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</si>
  <si>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</si>
  <si>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</si>
  <si>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</si>
  <si>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</si>
  <si>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</si>
  <si>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</si>
  <si>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</si>
  <si>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</si>
  <si>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</si>
  <si>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</si>
  <si>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</si>
  <si>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</si>
  <si>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</si>
  <si>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</si>
  <si>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</si>
  <si>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</si>
  <si>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</si>
  <si>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</si>
  <si>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</si>
  <si>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</si>
  <si>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</si>
  <si>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</si>
  <si>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</si>
  <si>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</si>
  <si>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</si>
  <si>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</si>
  <si>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</si>
  <si>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</si>
  <si>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</si>
  <si>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</si>
  <si>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</si>
  <si>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</si>
  <si>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</si>
  <si>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</si>
  <si>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</si>
  <si>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</si>
  <si>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</si>
  <si>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</si>
  <si>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</si>
  <si>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</si>
  <si>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</si>
  <si>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</si>
  <si>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</si>
  <si>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</si>
  <si>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</si>
  <si>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</si>
  <si>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</si>
  <si>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</si>
  <si>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</si>
  <si>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</si>
  <si>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</si>
  <si>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</si>
  <si>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</si>
  <si>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</si>
  <si>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</si>
  <si>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</si>
  <si>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</si>
  <si>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</si>
  <si>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</si>
  <si>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</si>
  <si>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</si>
  <si>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</si>
  <si>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</si>
  <si>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</si>
  <si>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</si>
  <si>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</si>
  <si>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</si>
  <si>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</si>
  <si>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</si>
  <si>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</si>
  <si>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</si>
  <si>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</si>
  <si>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</si>
  <si>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</si>
  <si>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</si>
  <si>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</si>
  <si>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</si>
  <si>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</si>
  <si>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</si>
  <si>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</si>
  <si>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</si>
  <si>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</si>
  <si>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</si>
  <si>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</si>
  <si>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</si>
  <si>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</si>
  <si>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</si>
  <si>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</si>
  <si>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</si>
  <si>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</si>
  <si>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</si>
  <si>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</si>
  <si>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</si>
  <si>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</si>
  <si>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</si>
  <si>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</si>
  <si>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</si>
  <si>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</si>
  <si>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</si>
  <si>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</si>
  <si>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</si>
  <si>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</si>
  <si>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</si>
  <si>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</si>
  <si>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</si>
  <si>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</si>
  <si>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</si>
  <si>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</si>
  <si>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</si>
  <si>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</si>
  <si>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</si>
  <si>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</si>
  <si>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</si>
  <si>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</si>
  <si>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</si>
  <si>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</si>
  <si>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</si>
  <si>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</si>
  <si>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</si>
  <si>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</si>
  <si>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</si>
  <si>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</si>
  <si>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</si>
  <si>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</si>
  <si>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</si>
  <si>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</si>
  <si>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</si>
  <si>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</si>
  <si>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</si>
  <si>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</si>
  <si>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</si>
  <si>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</si>
  <si>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</si>
  <si>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</si>
  <si>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</si>
  <si>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</si>
  <si>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</si>
  <si>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</si>
  <si>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</si>
  <si>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</si>
  <si>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</si>
  <si>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</si>
  <si>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</si>
  <si>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</si>
  <si>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</si>
  <si>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</si>
  <si>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</si>
  <si>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</si>
  <si>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</si>
  <si>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</si>
  <si>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</si>
  <si>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</si>
  <si>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</si>
  <si>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</si>
  <si>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</si>
  <si>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</si>
  <si>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</si>
  <si>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</si>
  <si>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</si>
  <si>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</si>
  <si>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</si>
  <si>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</si>
  <si>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</si>
  <si>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</si>
  <si>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</si>
  <si>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</si>
  <si>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</si>
  <si>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</si>
  <si>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</si>
  <si>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</si>
  <si>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</si>
  <si>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</si>
  <si>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</si>
  <si>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</si>
  <si>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</si>
  <si>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</si>
  <si>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</si>
  <si>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</si>
  <si>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</si>
  <si>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</si>
  <si>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</si>
  <si>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</si>
  <si>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</si>
  <si>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</si>
  <si>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</si>
  <si>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</si>
  <si>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</si>
  <si>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</si>
  <si>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</si>
  <si>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</si>
  <si>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</si>
  <si>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</si>
  <si>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</si>
  <si>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</si>
  <si>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</si>
  <si>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</si>
  <si>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</si>
  <si>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</si>
  <si>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</si>
  <si>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</si>
  <si>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</si>
  <si>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</si>
  <si>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</si>
  <si>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</si>
  <si>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</si>
  <si>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</si>
  <si>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</si>
  <si>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</si>
  <si>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</si>
  <si>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</si>
  <si>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</si>
  <si>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</si>
  <si>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</si>
  <si>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</si>
  <si>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</si>
  <si>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</si>
  <si>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</si>
  <si>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</si>
  <si>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</si>
  <si>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</si>
  <si>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</si>
  <si>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</si>
  <si>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</si>
  <si>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</si>
  <si>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</si>
  <si>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</si>
  <si>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</si>
  <si>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</si>
  <si>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</si>
  <si>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</si>
  <si>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</si>
  <si>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</si>
  <si>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</si>
  <si>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</si>
  <si>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</si>
  <si>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</si>
  <si>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</si>
  <si>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</si>
  <si>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</si>
  <si>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</si>
  <si>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</si>
  <si>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</si>
  <si>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</si>
  <si>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</si>
  <si>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</si>
  <si>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</si>
  <si>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</si>
  <si>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</si>
  <si>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</si>
  <si>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</si>
  <si>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</si>
  <si>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</si>
  <si>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</si>
  <si>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</si>
  <si>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</si>
  <si>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</si>
  <si>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</si>
  <si>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</si>
  <si>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</si>
  <si>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</si>
  <si>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</si>
  <si>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</si>
  <si>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</si>
  <si>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</si>
  <si>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</si>
  <si>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</si>
  <si>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</si>
  <si>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</si>
  <si>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</si>
  <si>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</si>
  <si>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</si>
  <si>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</si>
  <si>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</si>
  <si>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</si>
  <si>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</si>
  <si>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</si>
  <si>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</si>
  <si>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</si>
  <si>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</si>
  <si>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</si>
  <si>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</si>
  <si>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</si>
  <si>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</si>
  <si>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</si>
  <si>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</si>
  <si>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</si>
  <si>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</si>
  <si>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</si>
  <si>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</si>
  <si>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</si>
  <si>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</si>
  <si>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</si>
  <si>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</si>
  <si>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</si>
  <si>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</si>
  <si>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</si>
  <si>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</si>
  <si>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</si>
  <si>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</si>
  <si>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</si>
  <si>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</si>
  <si>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</si>
  <si>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</si>
  <si>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</si>
  <si>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</si>
  <si>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</si>
  <si>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</si>
  <si>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</si>
  <si>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</si>
  <si>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</si>
  <si>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</si>
  <si>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</si>
  <si>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</si>
  <si>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</si>
  <si>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</si>
  <si>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</si>
  <si>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</si>
  <si>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</si>
  <si>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</si>
  <si>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</si>
  <si>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</si>
  <si>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</si>
  <si>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</si>
  <si>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</si>
  <si>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</si>
  <si>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</si>
  <si>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</si>
  <si>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</si>
  <si>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</si>
  <si>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</si>
  <si>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</si>
  <si>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</si>
  <si>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</si>
  <si>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</si>
  <si>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</si>
  <si>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</si>
  <si>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</si>
  <si>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</si>
  <si>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</si>
  <si>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</si>
  <si>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</si>
  <si>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</si>
  <si>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</si>
  <si>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</si>
  <si>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</si>
  <si>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</si>
  <si>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</si>
  <si>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</si>
  <si>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</si>
  <si>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</si>
  <si>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</si>
  <si>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</si>
  <si>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</si>
  <si>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</si>
  <si>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</si>
  <si>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</si>
  <si>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</si>
  <si>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</si>
  <si>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</si>
  <si>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</si>
  <si>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</si>
  <si>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</si>
  <si>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</si>
  <si>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</si>
  <si>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</si>
  <si>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</si>
  <si>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</si>
  <si>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</si>
  <si>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</si>
  <si>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</si>
  <si>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</si>
  <si>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</si>
  <si>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</si>
  <si>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</si>
  <si>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</si>
  <si>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</si>
  <si>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</si>
  <si>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</si>
  <si>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</si>
  <si>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</si>
  <si>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</si>
  <si>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</si>
  <si>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</si>
  <si>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</si>
  <si>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</si>
  <si>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</si>
  <si>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</si>
  <si>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</si>
  <si>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</si>
  <si>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</si>
  <si>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</si>
  <si>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</si>
  <si>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</si>
  <si>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</si>
  <si>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</si>
  <si>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</si>
  <si>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</si>
  <si>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</si>
  <si>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</si>
  <si>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</si>
  <si>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</si>
  <si>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</si>
  <si>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</si>
  <si>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</si>
  <si>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</si>
  <si>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</si>
  <si>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</si>
  <si>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</si>
  <si>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</si>
  <si>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</si>
  <si>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</si>
  <si>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</si>
  <si>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</si>
  <si>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</si>
  <si>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</si>
  <si>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</si>
  <si>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</si>
  <si>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</si>
  <si>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</si>
  <si>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</si>
  <si>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</si>
  <si>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</si>
  <si>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</si>
  <si>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</si>
  <si>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</si>
  <si>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</si>
  <si>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</si>
  <si>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</si>
  <si>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</si>
  <si>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</si>
  <si>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</si>
  <si>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</si>
  <si>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</si>
  <si>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</si>
  <si>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</si>
  <si>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</si>
  <si>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</si>
  <si>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</si>
  <si>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</si>
  <si>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</si>
  <si>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</si>
  <si>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</si>
  <si>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</si>
  <si>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</si>
  <si>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</si>
  <si>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</si>
  <si>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</si>
  <si>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</si>
  <si>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</si>
  <si>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</si>
  <si>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</si>
  <si>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</si>
  <si>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</si>
  <si>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</si>
  <si>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</si>
  <si>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</si>
  <si>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</si>
  <si>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</si>
  <si>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</si>
  <si>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</si>
  <si>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</si>
  <si>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</si>
  <si>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</si>
  <si>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</si>
  <si>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</si>
  <si>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</si>
  <si>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</si>
  <si>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</si>
  <si>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</si>
  <si>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</si>
  <si>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</si>
  <si>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</si>
  <si>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</si>
  <si>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</si>
  <si>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</si>
  <si>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</si>
  <si>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</si>
  <si>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</si>
  <si>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</si>
  <si>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</si>
  <si>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</si>
  <si>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</si>
  <si>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</si>
  <si>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</si>
  <si>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</si>
  <si>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</si>
  <si>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</si>
  <si>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</si>
  <si>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</si>
  <si>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</si>
  <si>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</si>
  <si>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</si>
  <si>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</si>
  <si>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</si>
  <si>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</si>
  <si>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</si>
  <si>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</si>
  <si>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</si>
  <si>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</si>
  <si>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</si>
  <si>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</si>
  <si>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</si>
  <si>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</si>
  <si>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</si>
  <si>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</si>
  <si>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</si>
  <si>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</si>
  <si>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</si>
  <si>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</si>
  <si>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</si>
  <si>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</si>
  <si>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</si>
  <si>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</si>
  <si>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</si>
  <si>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</si>
  <si>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</si>
  <si>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</si>
  <si>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</si>
  <si>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</si>
  <si>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</si>
  <si>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</si>
  <si>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</si>
  <si>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</si>
  <si>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</si>
  <si>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</si>
  <si>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</si>
  <si>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</si>
  <si>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</si>
  <si>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</si>
  <si>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</si>
  <si>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</si>
  <si>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</si>
  <si>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</si>
  <si>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</si>
  <si>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</si>
  <si>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</si>
  <si>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</si>
  <si>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</si>
  <si>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</si>
  <si>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</si>
  <si>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</si>
  <si>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</si>
  <si>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</si>
  <si>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</si>
  <si>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</si>
  <si>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</si>
  <si>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</si>
  <si>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</si>
  <si>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</si>
  <si>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</si>
  <si>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</si>
  <si>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</si>
  <si>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</si>
  <si>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</si>
  <si>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</si>
  <si>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</si>
  <si>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</si>
  <si>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</si>
  <si>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</si>
  <si>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</si>
  <si>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</si>
  <si>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</si>
  <si>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</si>
  <si>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</si>
  <si>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</si>
  <si>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</si>
  <si>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</si>
  <si>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</si>
  <si>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</si>
  <si>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</si>
  <si>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</si>
  <si>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</si>
  <si>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</si>
  <si>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</si>
  <si>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</si>
  <si>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</si>
  <si>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</si>
  <si>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</si>
  <si>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</si>
  <si>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</si>
  <si>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</si>
  <si>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</si>
  <si>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</si>
  <si>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</si>
  <si>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</si>
  <si>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</si>
  <si>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</si>
  <si>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</si>
  <si>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</si>
  <si>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</si>
  <si>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</si>
  <si>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</si>
  <si>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</si>
  <si>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</si>
  <si>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</si>
  <si>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</si>
  <si>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</si>
  <si>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</si>
  <si>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</si>
  <si>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</si>
  <si>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</si>
  <si>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</si>
  <si>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</si>
  <si>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</si>
  <si>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</si>
  <si>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</si>
  <si>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</si>
  <si>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</si>
  <si>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</si>
  <si>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</si>
  <si>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</si>
  <si>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</si>
  <si>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</si>
  <si>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</si>
  <si>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</si>
  <si>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</si>
  <si>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</si>
  <si>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</si>
  <si>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</si>
  <si>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</si>
  <si>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</si>
  <si>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</si>
  <si>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</si>
  <si>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</si>
  <si>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</si>
  <si>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</si>
  <si>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</si>
  <si>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</si>
  <si>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</si>
  <si>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</si>
  <si>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</si>
  <si>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</si>
  <si>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</si>
  <si>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</si>
  <si>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</si>
  <si>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</si>
  <si>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</si>
  <si>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</si>
  <si>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</si>
  <si>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</si>
  <si>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</si>
  <si>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</si>
  <si>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</si>
  <si>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</si>
  <si>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</si>
  <si>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</si>
  <si>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</si>
  <si>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</si>
  <si>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</si>
  <si>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</si>
  <si>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</si>
  <si>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</si>
  <si>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</si>
  <si>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</si>
  <si>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</si>
  <si>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</si>
  <si>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</si>
  <si>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</si>
  <si>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</si>
  <si>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</si>
  <si>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</si>
  <si>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</si>
  <si>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</si>
  <si>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</si>
  <si>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</si>
  <si>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</si>
  <si>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</si>
  <si>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</si>
  <si>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</si>
  <si>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</si>
  <si>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</si>
  <si>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</si>
  <si>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</si>
  <si>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</si>
  <si>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</si>
  <si>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</si>
  <si>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</si>
  <si>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</si>
  <si>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</si>
  <si>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</si>
  <si>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</si>
  <si>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</si>
  <si>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</si>
  <si>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</si>
  <si>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</si>
  <si>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</si>
  <si>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</si>
  <si>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</si>
  <si>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</si>
  <si>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</si>
  <si>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</si>
  <si>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</si>
  <si>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</si>
  <si>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</si>
  <si>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</si>
  <si>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</si>
  <si>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</si>
  <si>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</si>
  <si>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</si>
  <si>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</si>
  <si>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</si>
  <si>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</si>
  <si>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</si>
  <si>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</si>
  <si>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</si>
  <si>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</si>
  <si>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</si>
  <si>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</si>
  <si>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</si>
  <si>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</si>
  <si>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</si>
  <si>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</si>
  <si>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</si>
  <si>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</si>
  <si>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</si>
  <si>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</si>
  <si>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</si>
  <si>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</si>
  <si>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</si>
  <si>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</si>
  <si>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</si>
  <si>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</si>
  <si>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</si>
  <si>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</si>
  <si>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</si>
  <si>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</si>
  <si>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</si>
  <si>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</si>
  <si>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</si>
  <si>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</si>
  <si>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</si>
  <si>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</si>
  <si>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</si>
  <si>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</si>
  <si>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</si>
  <si>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</si>
  <si>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</si>
  <si>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</si>
  <si>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</si>
  <si>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</si>
  <si>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</si>
  <si>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</si>
  <si>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</si>
  <si>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</si>
  <si>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</si>
  <si>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</si>
  <si>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</si>
  <si>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</si>
  <si>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</si>
  <si>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</si>
  <si>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</si>
  <si>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</si>
  <si>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</si>
  <si>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</si>
  <si>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</si>
  <si>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</si>
  <si>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</si>
  <si>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</si>
  <si>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</si>
  <si>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</si>
  <si>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</si>
  <si>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</si>
  <si>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</si>
  <si>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</si>
  <si>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</si>
  <si>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</si>
  <si>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</si>
  <si>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</si>
  <si>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</si>
  <si>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</si>
  <si>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</si>
  <si>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</si>
  <si>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</si>
  <si>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</si>
  <si>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</si>
  <si>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</si>
  <si>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</si>
  <si>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</si>
  <si>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</si>
  <si>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</si>
  <si>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</si>
  <si>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</si>
  <si>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</si>
  <si>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</si>
  <si>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</si>
  <si>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</si>
  <si>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</si>
  <si>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</si>
  <si>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</si>
  <si>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</si>
  <si>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</si>
  <si>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</si>
  <si>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</si>
  <si>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</si>
  <si>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</si>
  <si>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</si>
  <si>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</si>
  <si>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</si>
  <si>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</si>
  <si>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</si>
  <si>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</si>
  <si>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</si>
  <si>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</si>
  <si>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</si>
  <si>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</si>
  <si>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</si>
  <si>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</si>
  <si>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</si>
  <si>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</si>
  <si>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</si>
  <si>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</si>
  <si>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</si>
  <si>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</si>
  <si>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</si>
  <si>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</si>
  <si>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</si>
  <si>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</si>
  <si>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</si>
  <si>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</si>
  <si>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</si>
  <si>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</si>
  <si>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</si>
  <si>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</si>
  <si>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</si>
  <si>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</si>
  <si>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</si>
  <si>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</si>
  <si>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</si>
  <si>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</si>
  <si>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</si>
  <si>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</si>
  <si>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</si>
  <si>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</si>
  <si>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</si>
  <si>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</si>
  <si>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</si>
  <si>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</si>
  <si>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</si>
  <si>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</si>
  <si>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</si>
  <si>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</si>
  <si>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</si>
  <si>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</si>
  <si>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</si>
  <si>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</si>
  <si>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</si>
  <si>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</si>
  <si>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</si>
  <si>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</si>
  <si>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</si>
  <si>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</si>
  <si>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</si>
  <si>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</si>
  <si>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</si>
  <si>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</si>
  <si>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</si>
  <si>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</si>
  <si>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</si>
  <si>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</si>
  <si>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</si>
  <si>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</si>
  <si>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</si>
  <si>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</si>
  <si>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</si>
  <si>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</si>
  <si>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</si>
  <si>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</si>
  <si>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</si>
  <si>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</si>
  <si>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</si>
  <si>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</si>
  <si>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</si>
  <si>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</si>
  <si>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</si>
  <si>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</si>
  <si>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</si>
  <si>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</si>
  <si>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</si>
  <si>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</si>
  <si>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</si>
  <si>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</si>
  <si>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</si>
  <si>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</si>
  <si>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</si>
  <si>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</si>
  <si>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</si>
  <si>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</si>
  <si>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</si>
  <si>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</si>
  <si>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</si>
  <si>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</si>
  <si>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</si>
  <si>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</si>
  <si>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</si>
  <si>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</si>
  <si>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</si>
  <si>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</si>
  <si>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</si>
  <si>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</si>
  <si>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</si>
  <si>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</si>
  <si>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</si>
  <si>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</si>
  <si>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</si>
  <si>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</si>
  <si>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</si>
  <si>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</si>
  <si>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</si>
  <si>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</si>
  <si>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</si>
  <si>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</si>
  <si>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</si>
  <si>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</si>
  <si>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</si>
  <si>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</si>
  <si>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</si>
  <si>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</si>
  <si>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</si>
  <si>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</si>
  <si>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</si>
  <si>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</si>
  <si>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</si>
  <si>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</si>
  <si>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</si>
  <si>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</si>
  <si>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</si>
  <si>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</si>
  <si>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</si>
  <si>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</si>
  <si>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</si>
  <si>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</si>
  <si>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</si>
  <si>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</si>
  <si>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</si>
  <si>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</si>
  <si>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</si>
  <si>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</si>
  <si>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</si>
  <si>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</si>
  <si>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</si>
  <si>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</si>
  <si>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</si>
  <si>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</si>
  <si>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</si>
  <si>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</si>
  <si>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</si>
  <si>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</si>
  <si>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</si>
  <si>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</si>
  <si>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</si>
  <si>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</si>
  <si>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</si>
  <si>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</si>
  <si>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</si>
  <si>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</si>
  <si>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</si>
  <si>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</si>
  <si>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</si>
  <si>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</si>
  <si>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</si>
  <si>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</si>
  <si>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</si>
  <si>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</si>
  <si>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</si>
  <si>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</si>
  <si>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</si>
  <si>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</si>
  <si>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</si>
  <si>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</si>
  <si>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</si>
  <si>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</si>
  <si>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</si>
  <si>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</si>
  <si>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</si>
  <si>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</si>
  <si>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</si>
  <si>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</si>
  <si>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</si>
  <si>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</si>
  <si>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</si>
  <si>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</si>
  <si>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</si>
  <si>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</si>
  <si>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</si>
  <si>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</si>
  <si>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</si>
  <si>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</si>
  <si>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</si>
  <si>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</si>
  <si>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</si>
  <si>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</si>
  <si>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</si>
  <si>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</si>
  <si>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</si>
  <si>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</si>
  <si>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</si>
  <si>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</si>
  <si>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</si>
  <si>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</si>
  <si>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</si>
  <si>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</si>
  <si>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</si>
  <si>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</si>
  <si>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</si>
  <si>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</si>
  <si>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</si>
  <si>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</si>
  <si>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</si>
  <si>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</si>
  <si>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</si>
  <si>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</si>
  <si>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</si>
  <si>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</si>
  <si>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</si>
  <si>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</si>
  <si>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</si>
  <si>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</si>
  <si>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</si>
  <si>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</si>
  <si>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</si>
  <si>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</si>
  <si>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</si>
  <si>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</si>
  <si>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</si>
  <si>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</si>
  <si>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</si>
  <si>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</si>
  <si>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</si>
  <si>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</si>
  <si>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</si>
  <si>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</si>
  <si>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</si>
  <si>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</si>
  <si>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</si>
  <si>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</si>
  <si>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</si>
  <si>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</si>
  <si>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</si>
  <si>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</si>
  <si>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</si>
  <si>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</si>
  <si>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</si>
  <si>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</si>
  <si>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</si>
  <si>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</si>
  <si>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</si>
  <si>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</si>
  <si>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</si>
  <si>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</si>
  <si>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</si>
  <si>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</si>
  <si>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</si>
  <si>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</si>
  <si>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</si>
  <si>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</si>
  <si>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</si>
  <si>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</si>
  <si>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</si>
  <si>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</si>
  <si>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</si>
  <si>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</si>
  <si>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</si>
  <si>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</si>
  <si>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</si>
  <si>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</si>
  <si>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</si>
  <si>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</si>
  <si>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</si>
  <si>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</si>
  <si>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</si>
  <si>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</si>
  <si>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</si>
  <si>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</si>
  <si>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</si>
  <si>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</si>
  <si>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</si>
  <si>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</si>
  <si>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</si>
  <si>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</si>
  <si>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</si>
  <si>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</si>
  <si>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</si>
  <si>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</si>
  <si>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</si>
  <si>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</si>
  <si>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</si>
  <si>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</si>
  <si>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</si>
  <si>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</si>
  <si>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</si>
  <si>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</si>
  <si>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</si>
  <si>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</si>
  <si>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</si>
  <si>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</si>
  <si>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</si>
  <si>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</si>
  <si>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</si>
  <si>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</si>
  <si>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</si>
  <si>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</si>
  <si>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</si>
  <si>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</si>
  <si>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</si>
  <si>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</si>
  <si>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</si>
  <si>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</si>
  <si>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</si>
  <si>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</si>
  <si>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</si>
  <si>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</si>
  <si>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</si>
  <si>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</si>
  <si>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</si>
  <si>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</si>
  <si>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</si>
  <si>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</si>
  <si>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</si>
  <si>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</si>
  <si>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</si>
  <si>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</si>
  <si>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</si>
  <si>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</si>
  <si>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</si>
  <si>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</si>
  <si>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</si>
  <si>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</si>
  <si>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</si>
  <si>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</si>
  <si>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</si>
  <si>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</si>
  <si>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</si>
  <si>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</si>
  <si>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</si>
  <si>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</si>
  <si>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</si>
  <si>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</si>
  <si>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</si>
  <si>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</si>
  <si>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</si>
  <si>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</si>
  <si>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</si>
  <si>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</si>
  <si>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</si>
  <si>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</si>
  <si>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</si>
  <si>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</si>
  <si>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</si>
  <si>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</si>
  <si>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</si>
  <si>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</si>
  <si>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</si>
  <si>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</si>
  <si>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</si>
  <si>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</si>
  <si>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</si>
  <si>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</si>
  <si>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</si>
  <si>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</si>
  <si>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</si>
  <si>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</si>
  <si>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</si>
  <si>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</si>
  <si>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</si>
  <si>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</si>
  <si>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</si>
  <si>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</si>
  <si>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</si>
  <si>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</si>
  <si>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</si>
  <si>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</si>
  <si>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</si>
  <si>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</si>
  <si>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</si>
  <si>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</si>
  <si>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</si>
  <si>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</si>
  <si>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</si>
  <si>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</si>
  <si>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</si>
  <si>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</si>
  <si>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</si>
  <si>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</si>
  <si>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</si>
  <si>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</si>
  <si>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</si>
  <si>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</si>
  <si>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</si>
  <si>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</si>
  <si>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</si>
  <si>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</si>
  <si>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</si>
  <si>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</si>
  <si>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</si>
  <si>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</si>
  <si>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</si>
  <si>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</si>
  <si>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</si>
  <si>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</si>
  <si>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</si>
  <si>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</si>
  <si>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</si>
  <si>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</si>
  <si>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</si>
  <si>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</si>
  <si>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</si>
  <si>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</si>
  <si>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</si>
  <si>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</si>
  <si>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</si>
  <si>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</si>
  <si>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</si>
  <si>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</si>
  <si>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</si>
  <si>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</si>
  <si>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</si>
  <si>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</si>
  <si>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</si>
  <si>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</si>
  <si>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</si>
  <si>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</si>
  <si>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</si>
  <si>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</si>
  <si>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</si>
  <si>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</si>
  <si>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</si>
  <si>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</si>
  <si>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</si>
  <si>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</si>
  <si>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</si>
  <si>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</si>
  <si>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</si>
  <si>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</si>
  <si>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</si>
  <si>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</si>
  <si>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</si>
  <si>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</si>
  <si>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</si>
  <si>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</si>
  <si>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</si>
  <si>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</si>
  <si>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</si>
  <si>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</si>
  <si>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</si>
  <si>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</si>
  <si>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</si>
  <si>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</si>
  <si>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</si>
  <si>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</si>
  <si>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</si>
  <si>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</si>
  <si>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</si>
  <si>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</si>
  <si>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</si>
  <si>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</si>
  <si>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</si>
  <si>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</si>
  <si>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</si>
  <si>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</si>
  <si>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</si>
  <si>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</si>
  <si>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</si>
  <si>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</si>
  <si>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</si>
  <si>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</si>
  <si>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</si>
  <si>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</si>
  <si>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</si>
  <si>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</si>
  <si>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</si>
  <si>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</si>
  <si>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</si>
  <si>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</si>
  <si>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</si>
  <si>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</si>
  <si>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</si>
  <si>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</si>
  <si>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</si>
  <si>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</si>
  <si>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</si>
  <si>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</si>
  <si>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</si>
  <si>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</si>
  <si>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</si>
  <si>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</si>
  <si>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</si>
  <si>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</si>
  <si>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</si>
  <si>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</si>
  <si>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</si>
  <si>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</si>
  <si>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</si>
  <si>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</si>
  <si>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</si>
  <si>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</si>
  <si>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</si>
  <si>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</si>
  <si>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</si>
  <si>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</si>
  <si>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</si>
  <si>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</si>
  <si>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</si>
  <si>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</si>
  <si>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</si>
  <si>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</si>
  <si>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</si>
  <si>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</si>
  <si>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</si>
  <si>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</si>
  <si>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</si>
  <si>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</si>
  <si>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</si>
  <si>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</si>
  <si>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</si>
  <si>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</si>
  <si>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</si>
  <si>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</si>
  <si>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</si>
  <si>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</si>
  <si>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</si>
  <si>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</si>
  <si>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</si>
  <si>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</si>
  <si>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</si>
  <si>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</si>
  <si>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</si>
  <si>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</si>
  <si>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</si>
  <si>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</si>
  <si>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</si>
  <si>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</si>
  <si>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</si>
  <si>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</si>
  <si>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</si>
  <si>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</si>
  <si>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</si>
  <si>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</si>
  <si>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</si>
  <si>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</si>
  <si>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</si>
  <si>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</si>
  <si>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</si>
  <si>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</si>
  <si>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</si>
  <si>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</si>
  <si>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</si>
  <si>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</si>
  <si>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</si>
  <si>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</si>
  <si>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</si>
  <si>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</si>
  <si>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</si>
  <si>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</si>
  <si>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</si>
  <si>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</si>
  <si>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</si>
  <si>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</si>
  <si>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</si>
  <si>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</si>
  <si>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</si>
  <si>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</si>
  <si>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</si>
  <si>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</si>
  <si>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</si>
  <si>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</si>
  <si>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</si>
  <si>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</si>
  <si>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</si>
  <si>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</si>
  <si>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</si>
  <si>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</si>
  <si>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</si>
  <si>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</si>
  <si>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</si>
  <si>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</si>
  <si>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</si>
  <si>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</si>
  <si>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</si>
  <si>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</si>
  <si>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</si>
  <si>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</si>
  <si>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</si>
  <si>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</si>
  <si>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</si>
  <si>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</si>
  <si>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</si>
  <si>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</si>
  <si>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</si>
  <si>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</si>
  <si>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</si>
  <si>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</si>
  <si>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</si>
  <si>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</si>
  <si>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</si>
  <si>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</si>
  <si>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</si>
  <si>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</si>
  <si>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</si>
  <si>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</si>
  <si>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</si>
  <si>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</si>
  <si>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</si>
  <si>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</si>
  <si>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</si>
  <si>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</si>
  <si>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</si>
  <si>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</si>
  <si>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</si>
  <si>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</si>
  <si>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</si>
  <si>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</si>
  <si>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</si>
  <si>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</si>
  <si>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</si>
  <si>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</si>
  <si>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</si>
  <si>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</si>
  <si>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</si>
  <si>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</si>
  <si>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</si>
  <si>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</si>
  <si>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</si>
  <si>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</si>
  <si>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</si>
  <si>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</si>
  <si>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</si>
  <si>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</si>
  <si>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</si>
  <si>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</si>
  <si>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</si>
  <si>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</si>
  <si>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</si>
  <si>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</si>
  <si>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</si>
  <si>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</si>
  <si>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</si>
  <si>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</si>
  <si>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</si>
  <si>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</si>
  <si>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</si>
  <si>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</si>
  <si>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</si>
  <si>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</si>
  <si>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</si>
  <si>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</si>
  <si>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</si>
  <si>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</si>
  <si>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</si>
  <si>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</si>
  <si>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</si>
  <si>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</si>
  <si>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</si>
  <si>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</si>
  <si>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</si>
  <si>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</si>
  <si>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</si>
  <si>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</si>
  <si>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</si>
  <si>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</si>
  <si>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</si>
  <si>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</si>
  <si>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</si>
  <si>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</si>
  <si>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</si>
  <si>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</si>
  <si>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</si>
  <si>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</si>
  <si>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</si>
  <si>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</si>
  <si>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</si>
  <si>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</si>
  <si>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</si>
  <si>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</si>
  <si>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</si>
  <si>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</si>
  <si>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</si>
  <si>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</si>
  <si>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</si>
  <si>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</si>
  <si>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</si>
  <si>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</si>
  <si>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</si>
  <si>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</si>
  <si>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</si>
  <si>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</si>
  <si>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</si>
  <si>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</si>
  <si>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</si>
  <si>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</si>
  <si>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</si>
  <si>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</si>
  <si>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</si>
  <si>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</si>
  <si>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</si>
  <si>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</si>
  <si>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</si>
  <si>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</si>
  <si>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</si>
  <si>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</si>
  <si>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</si>
  <si>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</si>
  <si>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</si>
  <si>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</si>
  <si>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</si>
  <si>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</si>
  <si>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</si>
  <si>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</si>
  <si>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</si>
  <si>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</si>
  <si>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</si>
  <si>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</si>
  <si>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</si>
  <si>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</si>
  <si>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</si>
  <si>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</si>
  <si>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</si>
  <si>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</si>
  <si>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</si>
  <si>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</si>
  <si>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</si>
  <si>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</si>
  <si>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</si>
  <si>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</si>
  <si>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</si>
  <si>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</si>
  <si>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</si>
  <si>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</si>
  <si>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</si>
  <si>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</si>
  <si>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</si>
  <si>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</si>
  <si>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</si>
  <si>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</si>
  <si>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</si>
  <si>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</si>
  <si>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</si>
  <si>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</si>
  <si>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</si>
  <si>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</si>
  <si>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</si>
  <si>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</si>
  <si>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</si>
  <si>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</si>
  <si>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</si>
  <si>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</si>
  <si>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</si>
  <si>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</si>
  <si>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</si>
  <si>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</si>
  <si>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</si>
  <si>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</si>
  <si>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</si>
  <si>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</si>
  <si>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</si>
  <si>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</si>
  <si>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</si>
  <si>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</si>
  <si>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</si>
  <si>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</si>
  <si>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</si>
  <si>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</si>
  <si>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</si>
  <si>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</si>
  <si>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</si>
  <si>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</si>
  <si>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</si>
  <si>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</si>
  <si>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</si>
  <si>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</si>
  <si>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</si>
  <si>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</si>
  <si>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</si>
  <si>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</si>
  <si>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</si>
  <si>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</si>
  <si>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</si>
  <si>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</si>
  <si>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</si>
  <si>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</si>
  <si>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</si>
  <si>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</si>
  <si>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</si>
  <si>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</si>
  <si>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</si>
  <si>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</si>
  <si>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</si>
  <si>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</si>
  <si>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</si>
  <si>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</si>
  <si>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</si>
  <si>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</si>
  <si>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</si>
  <si>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</si>
  <si>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</si>
  <si>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</si>
  <si>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</si>
  <si>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</si>
  <si>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</si>
  <si>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</si>
  <si>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</si>
  <si>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</si>
  <si>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</si>
  <si>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</si>
  <si>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</si>
  <si>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</si>
  <si>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</si>
  <si>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</si>
  <si>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</si>
  <si>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</si>
  <si>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</si>
  <si>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</si>
  <si>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</si>
  <si>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</si>
  <si>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</si>
  <si>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</si>
  <si>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</si>
  <si>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</si>
  <si>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</si>
  <si>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</si>
  <si>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</si>
  <si>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</si>
  <si>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</si>
  <si>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</si>
  <si>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</si>
  <si>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</si>
  <si>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</si>
  <si>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</si>
  <si>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</si>
  <si>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</si>
  <si>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</si>
  <si>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</si>
  <si>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</si>
  <si>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</si>
  <si>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</si>
  <si>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</si>
  <si>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</si>
  <si>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</si>
  <si>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</si>
  <si>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</si>
  <si>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</si>
  <si>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</si>
  <si>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</si>
  <si>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</si>
  <si>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</si>
  <si>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</si>
  <si>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</si>
  <si>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</si>
  <si>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</si>
  <si>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</si>
  <si>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</si>
  <si>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</si>
  <si>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</si>
  <si>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</si>
  <si>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</si>
  <si>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</si>
  <si>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</si>
  <si>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</si>
  <si>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</si>
  <si>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</si>
  <si>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</si>
  <si>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</si>
  <si>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</si>
  <si>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</si>
  <si>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</si>
  <si>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</si>
  <si>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</si>
  <si>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</si>
  <si>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</si>
  <si>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</si>
  <si>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</si>
  <si>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</si>
  <si>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</si>
  <si>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</si>
  <si>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</si>
  <si>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</si>
  <si>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</si>
  <si>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</si>
  <si>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</si>
  <si>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</si>
  <si>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</si>
  <si>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</si>
  <si>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</si>
  <si>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</si>
  <si>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</si>
  <si>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</si>
  <si>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</si>
  <si>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</si>
  <si>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</si>
  <si>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</si>
  <si>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</si>
  <si>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</si>
  <si>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</si>
  <si>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</si>
  <si>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</si>
  <si>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</si>
  <si>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</si>
  <si>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</si>
  <si>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</si>
  <si>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</si>
  <si>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</si>
  <si>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</si>
  <si>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</si>
  <si>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</si>
  <si>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</si>
  <si>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</si>
  <si>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</si>
  <si>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</si>
  <si>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</si>
  <si>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</si>
  <si>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</si>
  <si>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</si>
  <si>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</si>
  <si>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</si>
  <si>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</si>
  <si>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</si>
  <si>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</si>
  <si>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</si>
  <si>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</si>
  <si>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</si>
  <si>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</si>
  <si>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</si>
  <si>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</si>
  <si>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</si>
  <si>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</si>
  <si>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</si>
  <si>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</si>
  <si>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</si>
  <si>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</si>
  <si>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</si>
  <si>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</si>
  <si>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</si>
  <si>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</si>
  <si>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</si>
  <si>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</si>
  <si>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</si>
  <si>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</si>
  <si>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</si>
  <si>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</si>
  <si>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</si>
  <si>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</si>
  <si>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</si>
  <si>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</si>
  <si>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</si>
  <si>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</si>
  <si>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</si>
  <si>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</si>
  <si>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</si>
  <si>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</si>
  <si>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</si>
  <si>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</si>
  <si>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</si>
  <si>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</si>
  <si>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</si>
  <si>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</si>
  <si>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</si>
  <si>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</si>
  <si>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</si>
  <si>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</si>
  <si>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</si>
  <si>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</si>
  <si>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</si>
  <si>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</si>
  <si>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</si>
  <si>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</si>
  <si>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</si>
  <si>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</si>
  <si>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</si>
  <si>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</si>
  <si>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</si>
  <si>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</si>
  <si>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</si>
  <si>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</si>
  <si>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</si>
  <si>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</si>
  <si>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</si>
  <si>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</si>
  <si>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</si>
  <si>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</si>
  <si>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</si>
  <si>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</si>
  <si>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</si>
  <si>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</si>
  <si>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</si>
  <si>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</si>
  <si>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</si>
  <si>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</si>
  <si>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</si>
  <si>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</si>
  <si>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</si>
  <si>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</si>
  <si>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</si>
  <si>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</si>
  <si>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</si>
  <si>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</si>
  <si>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</si>
  <si>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</si>
  <si>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</si>
  <si>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</si>
  <si>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</si>
  <si>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</si>
  <si>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</si>
  <si>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</si>
  <si>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</si>
  <si>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</si>
  <si>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</si>
  <si>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</si>
  <si>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</si>
  <si>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</si>
  <si>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</si>
  <si>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</si>
  <si>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</si>
  <si>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</si>
  <si>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</si>
  <si>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</si>
  <si>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</si>
  <si>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</si>
  <si>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</si>
  <si>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</si>
  <si>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</si>
  <si>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</si>
  <si>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</si>
  <si>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</si>
  <si>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</si>
  <si>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</si>
  <si>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</si>
  <si>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</si>
  <si>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</si>
  <si>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</si>
  <si>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</si>
  <si>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</si>
  <si>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</si>
  <si>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</si>
  <si>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</si>
  <si>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</si>
  <si>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</si>
  <si>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</si>
  <si>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</si>
  <si>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</si>
  <si>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</si>
  <si>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</si>
  <si>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</si>
  <si>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</si>
  <si>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</si>
  <si>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</si>
  <si>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</si>
  <si>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</si>
  <si>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</si>
  <si>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</si>
  <si>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</si>
  <si>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</si>
  <si>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</si>
  <si>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</si>
  <si>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</si>
  <si>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</si>
  <si>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</si>
  <si>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</si>
  <si>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</si>
  <si>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</si>
  <si>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</si>
  <si>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</si>
  <si>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</si>
  <si>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</si>
  <si>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</si>
  <si>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</si>
  <si>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</si>
  <si>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</si>
  <si>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</si>
  <si>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</si>
  <si>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</si>
  <si>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</si>
  <si>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</si>
  <si>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</si>
  <si>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</si>
  <si>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</si>
  <si>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</si>
  <si>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</si>
  <si>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</si>
  <si>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</si>
  <si>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</si>
  <si>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</si>
  <si>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</si>
  <si>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</si>
  <si>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</si>
  <si>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</si>
  <si>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</si>
  <si>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</si>
  <si>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</si>
  <si>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</si>
  <si>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</si>
  <si>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</si>
  <si>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</si>
  <si>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</si>
  <si>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</si>
  <si>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</si>
  <si>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</si>
  <si>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</si>
  <si>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</si>
  <si>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</si>
  <si>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</si>
  <si>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</si>
  <si>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</si>
  <si>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</si>
  <si>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</si>
  <si>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</si>
  <si>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</si>
  <si>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</si>
  <si>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</si>
  <si>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</si>
  <si>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</si>
  <si>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</si>
  <si>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</si>
  <si>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</si>
  <si>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</si>
  <si>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</si>
  <si>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</si>
  <si>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</si>
  <si>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</si>
  <si>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</si>
  <si>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</si>
  <si>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</si>
  <si>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</si>
  <si>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</si>
  <si>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</si>
  <si>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</si>
  <si>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</si>
  <si>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</si>
  <si>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</si>
  <si>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</si>
  <si>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</si>
  <si>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</si>
  <si>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</si>
  <si>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</si>
  <si>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</si>
  <si>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</si>
  <si>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</si>
  <si>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</si>
  <si>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</si>
  <si>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</si>
  <si>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</si>
  <si>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</si>
  <si>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</si>
  <si>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</si>
  <si>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</si>
  <si>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</si>
  <si>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</si>
  <si>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</si>
  <si>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</si>
  <si>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</si>
  <si>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</si>
  <si>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</si>
  <si>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</si>
  <si>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</si>
  <si>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</si>
  <si>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</si>
  <si>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</si>
  <si>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</si>
  <si>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</si>
  <si>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</si>
  <si>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</si>
  <si>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</si>
  <si>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</si>
  <si>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</si>
  <si>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</si>
  <si>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</si>
  <si>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</si>
  <si>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</si>
  <si>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</si>
  <si>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</si>
  <si>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</si>
  <si>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</si>
  <si>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</si>
  <si>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</si>
  <si>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</si>
  <si>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</si>
  <si>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</si>
  <si>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</si>
  <si>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</si>
  <si>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</si>
  <si>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</si>
  <si>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</si>
  <si>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</si>
  <si>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</si>
  <si>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</si>
  <si>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</si>
  <si>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</si>
  <si>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</si>
  <si>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</si>
  <si>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</si>
  <si>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</si>
  <si>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</si>
  <si>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</si>
  <si>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</si>
  <si>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</si>
  <si>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</si>
  <si>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</si>
  <si>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</si>
  <si>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</si>
  <si>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</si>
  <si>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</si>
  <si>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</si>
  <si>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</si>
  <si>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</si>
  <si>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</si>
  <si>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</si>
  <si>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</si>
  <si>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</si>
  <si>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</si>
  <si>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</si>
  <si>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</si>
  <si>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</si>
  <si>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</si>
  <si>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</si>
  <si>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</si>
  <si>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</si>
  <si>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</si>
  <si>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</si>
  <si>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</si>
  <si>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</si>
  <si>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</si>
  <si>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</si>
  <si>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</si>
  <si>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</si>
  <si>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</si>
  <si>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</si>
  <si>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</si>
  <si>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</si>
  <si>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</si>
  <si>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</si>
  <si>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</si>
  <si>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</si>
  <si>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</si>
  <si>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</si>
  <si>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</si>
  <si>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</si>
  <si>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</si>
  <si>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</si>
  <si>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</si>
  <si>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</si>
  <si>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</si>
  <si>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</si>
  <si>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</si>
  <si>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</si>
  <si>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</si>
  <si>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</si>
  <si>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</si>
  <si>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</si>
  <si>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</si>
  <si>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</si>
  <si>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</si>
  <si>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</si>
  <si>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</si>
  <si>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</si>
  <si>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</si>
  <si>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</si>
  <si>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</si>
  <si>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</si>
  <si>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</si>
  <si>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</si>
  <si>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</si>
  <si>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</si>
  <si>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</si>
  <si>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</si>
  <si>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</si>
  <si>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</si>
  <si>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</si>
  <si>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</si>
  <si>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</si>
  <si>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</si>
  <si>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</si>
  <si>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</si>
  <si>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</si>
  <si>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</si>
  <si>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</si>
  <si>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</si>
  <si>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</si>
  <si>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</si>
  <si>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</si>
  <si>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</si>
  <si>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</si>
  <si>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</si>
  <si>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</si>
  <si>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</si>
  <si>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</si>
  <si>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</si>
  <si>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</si>
  <si>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</si>
  <si>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</si>
  <si>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</si>
  <si>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</si>
  <si>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</si>
  <si>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</si>
  <si>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</si>
  <si>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</si>
  <si>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</si>
  <si>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</si>
  <si>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</si>
  <si>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</si>
  <si>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</si>
  <si>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</si>
  <si>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</si>
  <si>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</si>
  <si>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</si>
  <si>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</si>
  <si>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</si>
  <si>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</si>
  <si>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</si>
  <si>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</si>
  <si>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</si>
  <si>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</si>
  <si>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</si>
  <si>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</si>
  <si>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</si>
  <si>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</si>
  <si>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</si>
  <si>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</si>
  <si>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</si>
  <si>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</si>
  <si>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</si>
  <si>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</si>
  <si>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</si>
  <si>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</si>
  <si>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</si>
  <si>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</si>
  <si>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</si>
  <si>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</si>
  <si>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</si>
  <si>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</si>
  <si>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</si>
  <si>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</si>
  <si>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</si>
  <si>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</si>
  <si>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</si>
  <si>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</si>
  <si>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</si>
  <si>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</si>
  <si>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</si>
  <si>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</si>
  <si>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</si>
  <si>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</si>
  <si>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</si>
  <si>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</si>
  <si>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</si>
  <si>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</si>
  <si>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</si>
  <si>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</si>
  <si>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</si>
  <si>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</si>
  <si>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</si>
  <si>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</si>
  <si>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</si>
  <si>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</si>
  <si>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</si>
  <si>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</si>
  <si>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</si>
  <si>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</si>
  <si>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</si>
  <si>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</si>
  <si>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</si>
  <si>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</si>
  <si>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</si>
  <si>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</si>
  <si>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</si>
  <si>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</si>
  <si>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</si>
  <si>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</si>
  <si>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</si>
  <si>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</si>
  <si>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</si>
  <si>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</si>
  <si>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</si>
  <si>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</si>
  <si>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</si>
  <si>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</si>
  <si>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</si>
  <si>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</si>
  <si>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</si>
  <si>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</si>
  <si>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</si>
  <si>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</si>
  <si>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</si>
  <si>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</si>
  <si>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</si>
  <si>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</si>
  <si>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</si>
  <si>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</si>
  <si>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</si>
  <si>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</si>
  <si>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</si>
  <si>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</si>
  <si>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</si>
  <si>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</si>
  <si>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</si>
  <si>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</si>
  <si>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</si>
  <si>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</si>
  <si>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</si>
  <si>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</si>
  <si>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</si>
  <si>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</si>
  <si>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</si>
  <si>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</si>
  <si>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</si>
  <si>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</si>
  <si>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</si>
  <si>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</si>
  <si>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</si>
  <si>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</si>
  <si>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</si>
  <si>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</si>
  <si>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</si>
  <si>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</si>
  <si>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</si>
  <si>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</si>
  <si>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</si>
  <si>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</si>
  <si>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</si>
  <si>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</si>
  <si>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</si>
  <si>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</si>
  <si>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</si>
  <si>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</si>
  <si>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</si>
  <si>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</si>
  <si>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</si>
  <si>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</si>
  <si>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</si>
  <si>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</si>
  <si>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</si>
  <si>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</si>
  <si>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</si>
  <si>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</si>
  <si>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</si>
  <si>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</si>
  <si>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</si>
  <si>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</si>
  <si>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</si>
  <si>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</si>
  <si>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</si>
  <si>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</si>
  <si>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</si>
  <si>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</si>
  <si>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</si>
  <si>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</si>
  <si>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</si>
  <si>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</si>
  <si>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</si>
  <si>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</si>
  <si>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</si>
  <si>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</si>
  <si>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</si>
  <si>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</si>
  <si>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</si>
  <si>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</si>
  <si>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</si>
  <si>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</si>
  <si>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</si>
  <si>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</si>
  <si>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</si>
  <si>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</si>
  <si>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</si>
  <si>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</si>
  <si>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</si>
  <si>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</si>
  <si>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</si>
  <si>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</si>
  <si>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</si>
  <si>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</si>
  <si>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</si>
  <si>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</si>
  <si>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</si>
  <si>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</si>
  <si>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</si>
  <si>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</si>
  <si>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</si>
  <si>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</si>
  <si>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</si>
  <si>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</si>
  <si>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</si>
  <si>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</si>
  <si>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</si>
  <si>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</si>
  <si>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</si>
  <si>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</si>
  <si>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</si>
  <si>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</si>
  <si>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</si>
  <si>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</si>
  <si>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</si>
  <si>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</si>
  <si>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</si>
  <si>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</si>
  <si>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</si>
  <si>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</si>
  <si>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</si>
  <si>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</si>
  <si>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</si>
  <si>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</si>
  <si>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</si>
  <si>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</si>
  <si>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</si>
  <si>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</si>
  <si>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</si>
  <si>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</si>
  <si>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</si>
  <si>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</si>
  <si>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</si>
  <si>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</si>
  <si>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</si>
  <si>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</si>
  <si>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</si>
  <si>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</si>
  <si>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</si>
  <si>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</si>
  <si>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</si>
  <si>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</si>
  <si>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</si>
  <si>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</si>
  <si>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</si>
  <si>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</si>
  <si>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</si>
  <si>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</si>
  <si>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</si>
  <si>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</si>
  <si>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</si>
  <si>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</si>
  <si>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</si>
  <si>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</si>
  <si>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</si>
  <si>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</si>
  <si>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</si>
  <si>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</si>
  <si>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</si>
  <si>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</si>
  <si>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</si>
  <si>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</si>
  <si>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</si>
  <si>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</si>
  <si>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</si>
  <si>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</si>
  <si>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</si>
  <si>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</si>
  <si>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</si>
  <si>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</si>
  <si>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</si>
  <si>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</si>
  <si>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</si>
  <si>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</si>
  <si>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</si>
  <si>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</si>
  <si>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</si>
  <si>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</si>
  <si>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</si>
  <si>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</si>
  <si>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</si>
  <si>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</si>
  <si>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</si>
  <si>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</si>
  <si>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</si>
  <si>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</si>
  <si>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</si>
  <si>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</si>
  <si>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</si>
  <si>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</si>
  <si>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</si>
  <si>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</si>
  <si>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</si>
  <si>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</si>
  <si>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</si>
  <si>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</si>
  <si>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</si>
  <si>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</si>
  <si>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</si>
  <si>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</si>
  <si>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</si>
  <si>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</si>
  <si>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</si>
  <si>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</si>
  <si>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</si>
  <si>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</si>
  <si>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</si>
  <si>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</si>
  <si>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</si>
  <si>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</si>
  <si>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</si>
  <si>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</si>
  <si>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</si>
  <si>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</si>
  <si>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</si>
  <si>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</si>
  <si>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</si>
  <si>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</si>
  <si>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</si>
  <si>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</si>
  <si>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</si>
  <si>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</si>
  <si>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</si>
  <si>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</si>
  <si>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</si>
  <si>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</si>
  <si>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</si>
  <si>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</si>
  <si>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</si>
  <si>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</si>
  <si>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</si>
  <si>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</si>
  <si>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</si>
  <si>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</si>
  <si>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</si>
  <si>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</si>
  <si>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</si>
  <si>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</si>
  <si>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</si>
  <si>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</si>
  <si>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</si>
  <si>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</si>
  <si>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</si>
  <si>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</si>
  <si>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</si>
  <si>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</si>
  <si>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</si>
  <si>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</si>
  <si>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</si>
  <si>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</si>
  <si>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</si>
  <si>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</si>
  <si>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</si>
  <si>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</si>
  <si>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</si>
  <si>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</si>
  <si>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</si>
  <si>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</si>
  <si>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</si>
  <si>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</si>
  <si>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</si>
  <si>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</si>
  <si>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</si>
  <si>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</si>
  <si>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</si>
  <si>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</si>
  <si>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</si>
  <si>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</si>
  <si>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</si>
  <si>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</si>
  <si>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</si>
  <si>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</si>
  <si>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</si>
  <si>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</si>
  <si>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</si>
  <si>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</si>
  <si>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</si>
  <si>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</si>
  <si>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</si>
  <si>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</si>
  <si>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</si>
  <si>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</si>
  <si>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</si>
  <si>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</si>
  <si>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</si>
  <si>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</si>
  <si>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</si>
  <si>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</si>
  <si>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</si>
  <si>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</si>
  <si>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</si>
  <si>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</si>
  <si>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</si>
  <si>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</si>
  <si>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</si>
  <si>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</si>
  <si>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</si>
  <si>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</si>
  <si>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</si>
  <si>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</si>
  <si>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</si>
  <si>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</si>
  <si>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</si>
  <si>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</si>
  <si>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</si>
  <si>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</si>
  <si>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</si>
  <si>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</si>
  <si>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</si>
  <si>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</si>
  <si>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</si>
  <si>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</si>
  <si>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</si>
  <si>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</si>
  <si>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</si>
  <si>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</si>
  <si>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</si>
  <si>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</si>
  <si>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</si>
  <si>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</si>
  <si>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</si>
  <si>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</si>
  <si>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</si>
  <si>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</si>
  <si>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</si>
  <si>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</si>
  <si>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</si>
  <si>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</si>
  <si>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</si>
  <si>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</si>
  <si>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</si>
  <si>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</si>
  <si>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</si>
  <si>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</si>
  <si>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</si>
  <si>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</si>
  <si>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</si>
  <si>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</si>
  <si>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</si>
  <si>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</si>
  <si>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</si>
  <si>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</si>
  <si>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</si>
  <si>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</si>
  <si>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</si>
  <si>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</si>
  <si>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</si>
  <si>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</si>
  <si>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</si>
  <si>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</si>
  <si>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</si>
  <si>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</si>
  <si>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</si>
  <si>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</si>
  <si>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</si>
  <si>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</si>
  <si>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</si>
  <si>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</si>
  <si>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</si>
  <si>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</si>
  <si>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</si>
  <si>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</si>
  <si>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</si>
  <si>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</si>
  <si>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</si>
  <si>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</si>
  <si>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</si>
  <si>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</si>
  <si>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</si>
  <si>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</si>
  <si>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</si>
  <si>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</si>
  <si>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</si>
  <si>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</si>
  <si>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</si>
  <si>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</si>
  <si>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</si>
  <si>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</si>
  <si>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</si>
  <si>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</si>
  <si>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</si>
  <si>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</si>
  <si>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</si>
  <si>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</si>
  <si>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</si>
  <si>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</si>
  <si>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</si>
  <si>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</si>
  <si>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</si>
  <si>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</si>
  <si>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</si>
  <si>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</si>
  <si>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</si>
  <si>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</si>
  <si>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</si>
  <si>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</si>
  <si>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</si>
  <si>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</si>
  <si>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</si>
  <si>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</si>
  <si>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</si>
  <si>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</si>
  <si>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</si>
  <si>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</si>
  <si>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</si>
  <si>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</si>
  <si>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</si>
  <si>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</si>
  <si>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</si>
  <si>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</si>
  <si>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</si>
  <si>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</si>
  <si>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</si>
  <si>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</si>
  <si>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</si>
  <si>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</si>
  <si>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</si>
  <si>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</si>
  <si>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</si>
  <si>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</si>
  <si>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</si>
  <si>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</si>
  <si>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</si>
  <si>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</si>
  <si>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</si>
  <si>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</si>
  <si>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</si>
  <si>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</si>
  <si>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</si>
  <si>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</si>
  <si>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</si>
  <si>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</si>
  <si>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</si>
  <si>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</si>
  <si>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</si>
  <si>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</si>
  <si>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</si>
  <si>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</si>
  <si>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</si>
  <si>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</si>
  <si>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</si>
  <si>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</si>
  <si>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</si>
  <si>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</si>
  <si>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</si>
  <si>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</si>
  <si>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</si>
  <si>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</si>
  <si>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</si>
  <si>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</si>
  <si>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</si>
  <si>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</si>
  <si>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</si>
  <si>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</si>
  <si>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</si>
  <si>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</si>
  <si>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</si>
  <si>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</si>
  <si>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</si>
  <si>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</si>
  <si>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</si>
  <si>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</si>
  <si>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</si>
  <si>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</si>
  <si>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</si>
  <si>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</si>
  <si>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</si>
  <si>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</si>
  <si>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</si>
  <si>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</si>
  <si>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</si>
  <si>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</si>
  <si>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</si>
  <si>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</si>
  <si>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</si>
  <si>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</si>
  <si>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</si>
  <si>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</si>
  <si>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</si>
  <si>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</si>
  <si>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</si>
  <si>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</si>
  <si>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</si>
  <si>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</si>
  <si>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</si>
  <si>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</si>
  <si>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</si>
  <si>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</si>
  <si>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</si>
  <si>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</si>
  <si>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</si>
  <si>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</si>
  <si>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</si>
  <si>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</si>
  <si>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</si>
  <si>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</si>
  <si>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</si>
  <si>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</si>
  <si>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</si>
  <si>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</si>
  <si>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</si>
  <si>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</si>
  <si>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</si>
  <si>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</si>
  <si>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</si>
  <si>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</si>
  <si>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</si>
  <si>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</si>
  <si>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</si>
  <si>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</si>
  <si>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</si>
  <si>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</si>
  <si>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</si>
  <si>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</si>
  <si>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</si>
  <si>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</si>
  <si>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</si>
  <si>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</si>
  <si>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</si>
  <si>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</si>
  <si>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</si>
  <si>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</si>
  <si>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</si>
  <si>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</si>
  <si>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</si>
  <si>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</si>
  <si>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</si>
  <si>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</si>
  <si>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</si>
  <si>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</si>
  <si>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</si>
  <si>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</si>
  <si>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</si>
  <si>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</si>
  <si>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</si>
  <si>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</si>
  <si>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</si>
  <si>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</si>
  <si>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</si>
  <si>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</si>
  <si>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</si>
  <si>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</si>
  <si>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</si>
  <si>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</si>
  <si>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</si>
  <si>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</si>
  <si>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</si>
  <si>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</si>
  <si>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</si>
  <si>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</si>
  <si>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</si>
  <si>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</si>
  <si>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</si>
  <si>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</si>
  <si>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</si>
  <si>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</si>
  <si>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</si>
  <si>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</si>
  <si>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</si>
  <si>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</si>
  <si>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</si>
  <si>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</si>
  <si>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</si>
  <si>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</si>
  <si>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</si>
  <si>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</si>
  <si>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</si>
  <si>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</si>
  <si>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</si>
  <si>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</si>
  <si>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</si>
  <si>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</si>
  <si>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</si>
  <si>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</si>
  <si>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</si>
  <si>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</si>
  <si>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</si>
  <si>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</si>
  <si>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</si>
  <si>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</si>
  <si>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</si>
  <si>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</si>
  <si>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</si>
  <si>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</si>
  <si>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</si>
  <si>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</si>
  <si>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</si>
  <si>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</si>
  <si>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</si>
  <si>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</si>
  <si>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</si>
  <si>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</si>
  <si>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</si>
  <si>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</si>
  <si>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</si>
  <si>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</si>
  <si>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</si>
  <si>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</si>
  <si>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</si>
  <si>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</si>
  <si>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</si>
  <si>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</si>
  <si>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</si>
  <si>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</si>
  <si>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</si>
  <si>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</si>
  <si>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</si>
  <si>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</si>
  <si>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</si>
  <si>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</si>
  <si>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</si>
  <si>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</si>
  <si>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</si>
  <si>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</si>
  <si>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</si>
  <si>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</si>
  <si>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</si>
  <si>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</si>
  <si>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</si>
  <si>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</si>
  <si>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</si>
  <si>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</si>
  <si>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</si>
  <si>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</si>
  <si>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</si>
  <si>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</si>
  <si>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</si>
  <si>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</si>
  <si>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</si>
  <si>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</si>
  <si>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</si>
  <si>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</si>
  <si>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</si>
  <si>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</si>
  <si>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</si>
  <si>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</si>
  <si>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</si>
  <si>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</si>
  <si>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</si>
  <si>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</si>
  <si>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</si>
  <si>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</si>
  <si>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</si>
  <si>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</si>
  <si>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</si>
  <si>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</si>
  <si>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</si>
  <si>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</si>
  <si>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</si>
  <si>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</si>
  <si>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</si>
  <si>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</si>
  <si>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</si>
  <si>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</si>
  <si>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</si>
  <si>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</si>
  <si>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</si>
  <si>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</si>
  <si>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</si>
  <si>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</si>
  <si>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</si>
  <si>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</si>
  <si>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</si>
  <si>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</si>
  <si>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</si>
  <si>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</si>
  <si>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</si>
  <si>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</si>
  <si>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</si>
  <si>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</si>
  <si>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</si>
  <si>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</si>
  <si>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</si>
  <si>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</si>
  <si>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</si>
  <si>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</si>
  <si>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</si>
  <si>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</si>
  <si>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</si>
  <si>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</si>
  <si>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</si>
  <si>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</si>
  <si>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</si>
  <si>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</si>
  <si>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</si>
  <si>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</si>
  <si>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</si>
  <si>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</si>
  <si>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</si>
  <si>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</si>
  <si>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</si>
  <si>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</si>
  <si>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</si>
  <si>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</si>
  <si>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</si>
  <si>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</si>
  <si>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</si>
  <si>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</si>
  <si>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</si>
  <si>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</si>
  <si>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</si>
  <si>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</si>
  <si>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</si>
  <si>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</si>
  <si>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</si>
  <si>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</si>
  <si>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</si>
  <si>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</si>
  <si>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</si>
  <si>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</si>
  <si>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</si>
  <si>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</si>
  <si>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</si>
  <si>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</si>
  <si>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</si>
  <si>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</si>
  <si>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</si>
  <si>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</si>
  <si>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</si>
  <si>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</si>
  <si>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</si>
  <si>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</si>
  <si>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</si>
  <si>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</si>
  <si>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</si>
  <si>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</si>
  <si>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</si>
  <si>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</si>
  <si>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</si>
  <si>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</si>
  <si>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</si>
  <si>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</si>
  <si>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</si>
  <si>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</si>
  <si>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</si>
  <si>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</si>
  <si>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</si>
  <si>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</si>
  <si>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</si>
  <si>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</si>
  <si>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</si>
  <si>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</si>
  <si>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</si>
  <si>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</si>
  <si>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</si>
  <si>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</si>
  <si>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</si>
  <si>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</si>
  <si>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</si>
  <si>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</si>
  <si>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</si>
  <si>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</si>
  <si>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</si>
  <si>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</si>
  <si>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</si>
  <si>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</si>
  <si>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</si>
  <si>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</si>
  <si>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</si>
  <si>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</si>
  <si>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</si>
  <si>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</si>
  <si>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</si>
  <si>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</si>
  <si>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</si>
  <si>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</si>
  <si>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</si>
  <si>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</si>
  <si>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</si>
  <si>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</si>
  <si>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</si>
  <si>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</si>
  <si>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</si>
  <si>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</si>
  <si>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</si>
  <si>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</si>
  <si>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</si>
  <si>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</si>
  <si>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</si>
  <si>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</si>
  <si>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</si>
  <si>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</si>
  <si>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</si>
  <si>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</si>
  <si>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</si>
  <si>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</si>
  <si>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</si>
  <si>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</si>
  <si>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</si>
  <si>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</si>
  <si>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</si>
  <si>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</si>
  <si>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</si>
  <si>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</si>
  <si>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</si>
  <si>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</si>
  <si>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</si>
  <si>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</si>
  <si>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</si>
  <si>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</si>
  <si>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</si>
  <si>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</si>
  <si>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</si>
  <si>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</si>
  <si>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</si>
  <si>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</si>
  <si>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</si>
  <si>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</si>
  <si>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</si>
  <si>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</si>
  <si>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</si>
  <si>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</si>
  <si>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</si>
  <si>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</si>
  <si>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</si>
  <si>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</si>
  <si>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</si>
  <si>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</si>
  <si>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</si>
  <si>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</si>
  <si>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</si>
  <si>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</si>
  <si>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</si>
  <si>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</si>
  <si>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</si>
  <si>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</si>
  <si>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</si>
  <si>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</si>
  <si>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</si>
  <si>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</si>
  <si>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</si>
  <si>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</si>
  <si>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</si>
  <si>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</si>
  <si>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</si>
  <si>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</si>
  <si>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</si>
  <si>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</si>
  <si>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</si>
  <si>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</si>
  <si>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</si>
  <si>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</si>
  <si>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</si>
  <si>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</si>
  <si>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</si>
  <si>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</si>
  <si>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</si>
  <si>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</si>
  <si>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</si>
  <si>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</si>
  <si>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</si>
  <si>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</si>
  <si>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</si>
  <si>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</si>
  <si>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</si>
  <si>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</si>
  <si>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</si>
  <si>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</si>
  <si>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</si>
  <si>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</si>
  <si>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</si>
  <si>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</si>
  <si>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</si>
  <si>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</si>
  <si>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</si>
  <si>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</si>
  <si>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</si>
  <si>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</si>
  <si>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</si>
  <si>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</si>
  <si>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</si>
  <si>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</si>
  <si>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</si>
  <si>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</si>
  <si>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</si>
  <si>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</si>
  <si>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</si>
  <si>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</si>
  <si>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</si>
  <si>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</si>
  <si>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</si>
  <si>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</si>
  <si>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</si>
  <si>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</si>
  <si>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</si>
  <si>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</si>
  <si>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</si>
  <si>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</si>
  <si>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</si>
  <si>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</si>
  <si>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</si>
  <si>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</si>
  <si>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</si>
  <si>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</si>
  <si>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</si>
  <si>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</si>
  <si>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</si>
  <si>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</si>
  <si>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</si>
  <si>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</si>
  <si>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</si>
  <si>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</si>
  <si>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</si>
  <si>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</si>
  <si>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</si>
  <si>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</si>
  <si>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</si>
  <si>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</si>
  <si>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</si>
  <si>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</si>
  <si>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</si>
  <si>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</si>
  <si>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</si>
  <si>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</si>
  <si>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</si>
  <si>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</si>
  <si>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</si>
  <si>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</si>
  <si>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</si>
  <si>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</si>
  <si>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</si>
  <si>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</si>
  <si>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</si>
  <si>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</si>
  <si>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</si>
  <si>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</si>
  <si>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</si>
  <si>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</si>
  <si>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</si>
  <si>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</si>
  <si>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</si>
  <si>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</si>
  <si>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</si>
  <si>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</si>
  <si>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</si>
  <si>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</si>
  <si>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</si>
  <si>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</si>
  <si>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</si>
  <si>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</si>
  <si>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</si>
  <si>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</si>
  <si>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</si>
  <si>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</si>
  <si>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</si>
  <si>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</si>
  <si>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</si>
  <si>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</si>
  <si>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</si>
  <si>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</si>
  <si>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</si>
  <si>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</si>
  <si>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</si>
  <si>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</si>
  <si>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</si>
  <si>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</si>
  <si>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</si>
  <si>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</si>
  <si>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</si>
  <si>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</si>
  <si>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</si>
  <si>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</si>
  <si>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</si>
  <si>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</si>
  <si>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</si>
  <si>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</si>
  <si>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</si>
  <si>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</si>
  <si>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</si>
  <si>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</si>
  <si>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</si>
  <si>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</si>
  <si>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</si>
  <si>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</si>
  <si>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</si>
  <si>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</si>
  <si>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</si>
  <si>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</si>
  <si>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</si>
  <si>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</si>
  <si>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</si>
  <si>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</si>
  <si>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</si>
  <si>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</si>
  <si>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</si>
  <si>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</si>
  <si>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</si>
  <si>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</si>
  <si>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</si>
  <si>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</si>
  <si>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</si>
  <si>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</si>
  <si>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</si>
  <si>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</si>
  <si>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</si>
  <si>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</si>
  <si>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</si>
  <si>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</si>
  <si>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</si>
  <si>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</si>
  <si>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</si>
  <si>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</si>
  <si>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</si>
  <si>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</si>
  <si>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</si>
  <si>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</si>
  <si>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</si>
  <si>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</si>
  <si>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</si>
  <si>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</si>
  <si>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</si>
  <si>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</si>
  <si>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</si>
  <si>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</si>
  <si>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</si>
  <si>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</si>
  <si>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</si>
  <si>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</si>
  <si>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</si>
  <si>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</si>
  <si>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</si>
  <si>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</si>
  <si>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</si>
  <si>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</si>
  <si>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</si>
  <si>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</si>
  <si>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</si>
  <si>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</si>
  <si>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</si>
  <si>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</si>
  <si>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</si>
  <si>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</si>
  <si>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</si>
  <si>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</si>
  <si>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</si>
  <si>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</si>
  <si>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</si>
  <si>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</si>
  <si>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</si>
  <si>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</si>
  <si>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</si>
  <si>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</si>
  <si>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</si>
  <si>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</si>
  <si>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</si>
  <si>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</si>
  <si>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</si>
  <si>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</si>
  <si>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</si>
  <si>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</si>
  <si>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</si>
  <si>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</si>
  <si>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</si>
  <si>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</si>
  <si>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</si>
  <si>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</si>
  <si>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</si>
  <si>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</si>
  <si>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</si>
  <si>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</si>
  <si>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</si>
  <si>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</si>
  <si>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</si>
  <si>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</si>
  <si>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</si>
  <si>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</si>
  <si>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</si>
  <si>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</si>
  <si>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</si>
  <si>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</si>
  <si>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</si>
  <si>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</si>
  <si>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</si>
  <si>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</si>
  <si>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</si>
  <si>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</si>
  <si>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</si>
  <si>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</si>
  <si>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</si>
  <si>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</si>
  <si>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</si>
  <si>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</si>
  <si>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</si>
  <si>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</si>
  <si>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</si>
  <si>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</si>
  <si>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</si>
  <si>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</si>
  <si>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</si>
  <si>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</si>
  <si>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</si>
  <si>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</si>
  <si>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</si>
  <si>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</si>
  <si>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</si>
  <si>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</si>
  <si>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</si>
  <si>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</si>
  <si>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</si>
  <si>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</si>
  <si>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</si>
  <si>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</si>
  <si>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</si>
  <si>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</si>
  <si>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</si>
  <si>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</si>
  <si>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</si>
  <si>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</si>
  <si>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</si>
  <si>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</si>
  <si>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</si>
  <si>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</si>
  <si>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</si>
  <si>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</si>
  <si>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</si>
  <si>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</si>
  <si>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</si>
  <si>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</si>
  <si>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</si>
  <si>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</si>
  <si>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</si>
  <si>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</si>
  <si>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</si>
  <si>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</si>
  <si>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</si>
  <si>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</si>
  <si>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</si>
  <si>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</si>
  <si>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</si>
  <si>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</si>
  <si>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</si>
  <si>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</si>
  <si>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</si>
  <si>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</si>
  <si>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</si>
  <si>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</si>
  <si>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</si>
  <si>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</si>
  <si>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</si>
  <si>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</si>
  <si>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</si>
  <si>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</si>
  <si>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</si>
  <si>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</si>
  <si>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</si>
  <si>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</si>
  <si>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</si>
  <si>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</si>
  <si>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</si>
  <si>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</si>
  <si>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</si>
  <si>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</si>
  <si>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</si>
  <si>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</si>
  <si>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</si>
  <si>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</si>
  <si>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</si>
  <si>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</si>
  <si>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</si>
  <si>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</si>
  <si>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</si>
  <si>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</si>
  <si>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</si>
  <si>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</si>
  <si>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</si>
  <si>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</si>
  <si>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</si>
  <si>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</si>
  <si>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</si>
  <si>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</si>
  <si>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</si>
  <si>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</si>
  <si>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</si>
  <si>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</si>
  <si>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</si>
  <si>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</si>
  <si>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</si>
  <si>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</si>
  <si>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</si>
  <si>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</si>
  <si>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</si>
  <si>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</si>
  <si>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</si>
  <si>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</si>
  <si>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</si>
  <si>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</si>
  <si>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</si>
  <si>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</si>
  <si>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</si>
  <si>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</si>
  <si>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</si>
  <si>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</si>
  <si>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</si>
  <si>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</si>
  <si>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</si>
  <si>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</si>
  <si>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</si>
  <si>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</si>
  <si>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</si>
  <si>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</si>
  <si>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</si>
  <si>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</si>
  <si>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</si>
  <si>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</si>
  <si>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</si>
  <si>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</si>
  <si>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</si>
  <si>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</si>
  <si>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</si>
  <si>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</si>
  <si>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</si>
  <si>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</si>
  <si>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</si>
  <si>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</si>
  <si>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</si>
  <si>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</si>
  <si>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</si>
  <si>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</si>
  <si>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</si>
  <si>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</si>
  <si>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</si>
  <si>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</si>
  <si>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</si>
  <si>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</si>
  <si>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</si>
  <si>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</si>
  <si>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</si>
  <si>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</si>
  <si>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</si>
  <si>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</si>
  <si>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</si>
  <si>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</si>
  <si>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</si>
  <si>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</si>
  <si>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</si>
  <si>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</si>
  <si>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</si>
  <si>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</si>
  <si>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</si>
  <si>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</si>
  <si>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</si>
  <si>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</si>
  <si>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</si>
  <si>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</si>
  <si>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</si>
  <si>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</si>
  <si>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</si>
  <si>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</si>
  <si>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</si>
  <si>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</si>
  <si>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</si>
  <si>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</si>
  <si>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</si>
  <si>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</si>
  <si>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</si>
  <si>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</si>
  <si>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</si>
  <si>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</si>
  <si>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</si>
  <si>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</si>
  <si>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</si>
  <si>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</si>
  <si>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</si>
  <si>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</si>
  <si>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</si>
  <si>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</si>
  <si>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</si>
  <si>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</si>
  <si>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</si>
  <si>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</si>
  <si>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</si>
  <si>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</si>
  <si>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</si>
  <si>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</si>
  <si>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</si>
  <si>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</si>
  <si>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</si>
  <si>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</si>
  <si>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</si>
  <si>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</si>
  <si>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</si>
  <si>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</si>
  <si>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</si>
  <si>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</si>
  <si>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</si>
  <si>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</si>
  <si>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</si>
  <si>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</si>
  <si>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</si>
  <si>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</si>
  <si>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</si>
  <si>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</si>
  <si>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</si>
  <si>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</si>
  <si>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</si>
  <si>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</si>
  <si>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</si>
  <si>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</si>
  <si>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</si>
  <si>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</si>
  <si>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</si>
  <si>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</si>
  <si>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</si>
  <si>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</si>
  <si>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</si>
  <si>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</si>
  <si>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</si>
  <si>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</si>
  <si>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</si>
  <si>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</si>
  <si>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</si>
  <si>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</si>
  <si>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</si>
  <si>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</si>
  <si>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</si>
  <si>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</si>
  <si>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</si>
  <si>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</si>
  <si>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</si>
  <si>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</si>
  <si>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</si>
  <si>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</si>
  <si>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</si>
  <si>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</si>
  <si>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</si>
  <si>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</si>
  <si>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</si>
  <si>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</si>
  <si>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</si>
  <si>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</si>
  <si>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</si>
  <si>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</si>
  <si>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</si>
  <si>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</si>
  <si>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</si>
  <si>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</si>
  <si>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</si>
  <si>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</si>
  <si>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</si>
  <si>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</si>
  <si>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</si>
  <si>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</si>
  <si>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</si>
  <si>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</si>
  <si>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</si>
  <si>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</si>
  <si>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</si>
  <si>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</si>
  <si>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</si>
  <si>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</si>
  <si>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</si>
  <si>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</si>
  <si>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</si>
  <si>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</si>
  <si>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</si>
  <si>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</si>
  <si>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</si>
  <si>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</si>
  <si>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</si>
  <si>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</si>
  <si>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</si>
  <si>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</si>
  <si>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</si>
  <si>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</si>
  <si>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</si>
  <si>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</si>
  <si>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</si>
  <si>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</si>
  <si>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</si>
  <si>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</si>
  <si>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</si>
  <si>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</si>
  <si>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</si>
  <si>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</si>
  <si>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</si>
  <si>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</si>
  <si>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</si>
  <si>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</si>
  <si>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</si>
  <si>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</si>
  <si>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</si>
  <si>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</si>
  <si>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</si>
  <si>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</si>
  <si>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</si>
  <si>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</si>
  <si>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</si>
  <si>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</si>
  <si>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</si>
  <si>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</si>
  <si>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</si>
  <si>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</si>
  <si>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</si>
  <si>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</si>
  <si>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</si>
  <si>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</si>
  <si>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</si>
  <si>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</si>
  <si>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</si>
  <si>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</si>
  <si>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</si>
  <si>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</si>
  <si>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</si>
  <si>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</si>
  <si>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</si>
  <si>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</si>
  <si>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</si>
  <si>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</si>
  <si>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</si>
  <si>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</si>
  <si>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</si>
  <si>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</si>
  <si>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</si>
  <si>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</si>
  <si>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</si>
  <si>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</si>
  <si>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</si>
  <si>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</si>
  <si>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</si>
  <si>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</si>
  <si>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</si>
  <si>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</si>
  <si>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</si>
  <si>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</si>
  <si>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</si>
  <si>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</si>
  <si>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</si>
  <si>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</si>
  <si>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</si>
  <si>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</si>
  <si>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</si>
  <si>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</si>
  <si>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</si>
  <si>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</si>
  <si>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</si>
  <si>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</si>
  <si>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</si>
  <si>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</si>
  <si>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</si>
  <si>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</si>
  <si>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</si>
  <si>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</si>
  <si>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</si>
  <si>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</si>
  <si>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</si>
  <si>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</si>
  <si>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</si>
  <si>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</si>
  <si>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</si>
  <si>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</si>
  <si>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</si>
  <si>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</si>
  <si>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</si>
  <si>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</si>
  <si>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</si>
  <si>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</si>
  <si>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</si>
  <si>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</si>
  <si>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</si>
  <si>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</si>
  <si>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</si>
  <si>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</si>
  <si>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</si>
  <si>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</si>
  <si>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</si>
  <si>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</si>
  <si>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</si>
  <si>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</si>
  <si>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</si>
  <si>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</si>
  <si>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</si>
  <si>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</si>
  <si>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</si>
  <si>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</si>
  <si>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</si>
  <si>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</si>
  <si>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</si>
  <si>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</si>
  <si>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</si>
  <si>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</si>
  <si>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</si>
  <si>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</si>
  <si>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</si>
  <si>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</si>
  <si>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</si>
  <si>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</si>
  <si>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</si>
  <si>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</si>
  <si>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</si>
  <si>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</si>
  <si>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</si>
  <si>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</si>
  <si>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</si>
  <si>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</si>
  <si>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</si>
  <si>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</si>
  <si>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</si>
  <si>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</si>
  <si>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</si>
  <si>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</si>
  <si>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</si>
  <si>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</si>
  <si>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</si>
  <si>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</si>
  <si>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</si>
  <si>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</si>
  <si>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</si>
  <si>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</si>
  <si>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</si>
  <si>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</si>
  <si>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</si>
  <si>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</si>
  <si>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</si>
  <si>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</si>
  <si>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</si>
  <si>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</si>
  <si>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</si>
  <si>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</si>
  <si>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</si>
  <si>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</si>
  <si>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</si>
  <si>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</si>
  <si>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</si>
  <si>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</si>
  <si>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</si>
  <si>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</si>
  <si>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</si>
  <si>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</si>
  <si>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</si>
  <si>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</si>
  <si>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</si>
  <si>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</si>
  <si>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</si>
  <si>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</si>
  <si>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</si>
  <si>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</si>
  <si>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</si>
  <si>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</si>
  <si>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</si>
  <si>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</si>
  <si>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</si>
  <si>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</si>
  <si>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</si>
  <si>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</si>
  <si>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</si>
  <si>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</si>
  <si>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</si>
  <si>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</si>
  <si>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</si>
  <si>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</si>
  <si>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</si>
  <si>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</si>
  <si>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</si>
  <si>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</si>
  <si>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</si>
  <si>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</si>
  <si>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</si>
  <si>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</si>
  <si>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</si>
  <si>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</si>
  <si>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</si>
  <si>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</si>
  <si>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</si>
  <si>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</si>
  <si>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</si>
  <si>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</si>
  <si>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</si>
  <si>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</si>
  <si>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</si>
  <si>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</si>
  <si>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</si>
  <si>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</si>
  <si>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</si>
  <si>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</si>
  <si>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</si>
  <si>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</si>
  <si>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</si>
  <si>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</si>
  <si>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</si>
  <si>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</si>
  <si>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</si>
  <si>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</si>
  <si>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</si>
  <si>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</si>
  <si>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</si>
  <si>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</si>
  <si>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</si>
  <si>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</si>
  <si>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</si>
  <si>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</si>
  <si>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</si>
  <si>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</si>
  <si>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</si>
  <si>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</si>
  <si>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</si>
  <si>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</si>
  <si>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</si>
  <si>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</si>
  <si>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</si>
  <si>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</si>
  <si>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</si>
  <si>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</si>
  <si>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</si>
  <si>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</si>
  <si>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</si>
  <si>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</si>
  <si>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</si>
  <si>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</si>
  <si>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</si>
  <si>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</si>
  <si>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</si>
  <si>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</si>
  <si>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</si>
  <si>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</si>
  <si>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</si>
  <si>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</si>
  <si>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</si>
  <si>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</si>
  <si>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</si>
  <si>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</si>
  <si>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</si>
  <si>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</si>
  <si>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</si>
  <si>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</si>
  <si>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</si>
  <si>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</si>
  <si>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</si>
  <si>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</si>
  <si>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</si>
  <si>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</si>
  <si>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</si>
  <si>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</si>
  <si>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</si>
  <si>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</si>
  <si>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</si>
  <si>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</si>
  <si>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</si>
  <si>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</si>
  <si>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</si>
  <si>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</si>
  <si>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</si>
  <si>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</si>
  <si>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</si>
  <si>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</si>
  <si>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</si>
  <si>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</si>
  <si>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</si>
  <si>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</si>
  <si>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</si>
  <si>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</si>
  <si>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</si>
  <si>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</si>
  <si>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</si>
  <si>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</si>
  <si>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</si>
  <si>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</si>
  <si>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</si>
  <si>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</si>
  <si>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</si>
  <si>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</si>
  <si>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</si>
  <si>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</si>
  <si>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</si>
  <si>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</si>
  <si>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</si>
  <si>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</si>
  <si>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</si>
  <si>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</si>
  <si>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</si>
  <si>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</si>
  <si>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</si>
  <si>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</si>
  <si>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</si>
  <si>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</si>
  <si>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</si>
  <si>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</si>
  <si>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</si>
  <si>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</si>
  <si>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</si>
  <si>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</si>
  <si>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</si>
  <si>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</si>
  <si>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</si>
  <si>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</si>
  <si>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</si>
  <si>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</si>
  <si>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</si>
  <si>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</si>
  <si>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</si>
  <si>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</si>
  <si>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</si>
  <si>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</si>
  <si>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</si>
  <si>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</si>
  <si>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</si>
  <si>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</si>
  <si>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</si>
  <si>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</si>
  <si>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</si>
  <si>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</si>
  <si>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</si>
  <si>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</si>
  <si>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</si>
  <si>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</si>
  <si>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</si>
  <si>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</si>
  <si>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</si>
  <si>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</si>
  <si>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</si>
  <si>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</si>
  <si>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</si>
  <si>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</si>
  <si>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</si>
  <si>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</si>
  <si>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</si>
  <si>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</si>
  <si>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</si>
  <si>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</si>
  <si>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</si>
  <si>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</si>
  <si>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</si>
  <si>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</si>
  <si>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</si>
  <si>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</si>
  <si>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</si>
  <si>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</si>
  <si>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</si>
  <si>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</si>
  <si>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</si>
  <si>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</si>
  <si>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</si>
  <si>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</si>
  <si>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</si>
  <si>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</si>
  <si>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</si>
  <si>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</si>
  <si>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</si>
  <si>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</si>
  <si>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</si>
  <si>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</si>
  <si>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</si>
  <si>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</si>
  <si>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</si>
  <si>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</si>
  <si>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</si>
  <si>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</si>
  <si>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</si>
  <si>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</si>
  <si>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</si>
  <si>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</si>
  <si>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</si>
  <si>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</si>
  <si>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</si>
  <si>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</si>
  <si>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</si>
  <si>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</si>
  <si>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</si>
  <si>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</si>
  <si>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</si>
  <si>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</si>
  <si>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</si>
  <si>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</si>
  <si>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</si>
  <si>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</si>
  <si>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</si>
  <si>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</si>
  <si>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</si>
  <si>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</si>
  <si>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</si>
  <si>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</si>
  <si>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</si>
  <si>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</si>
  <si>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</si>
  <si>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</si>
  <si>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</si>
  <si>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</si>
  <si>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</si>
  <si>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</si>
  <si>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</si>
  <si>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</si>
  <si>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</si>
  <si>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</si>
  <si>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</si>
  <si>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</si>
  <si>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</si>
  <si>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</si>
  <si>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</si>
  <si>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</si>
  <si>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</si>
  <si>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</si>
  <si>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</si>
  <si>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</si>
  <si>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</si>
  <si>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</si>
  <si>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</si>
  <si>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</si>
  <si>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</si>
  <si>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</si>
  <si>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</si>
  <si>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</si>
  <si>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</si>
  <si>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</si>
  <si>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</si>
  <si>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</si>
  <si>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</si>
  <si>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</si>
  <si>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</si>
  <si>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</si>
  <si>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</si>
  <si>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</si>
  <si>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</si>
  <si>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</si>
  <si>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</si>
  <si>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</si>
  <si>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</si>
  <si>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</si>
  <si>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</si>
  <si>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</si>
  <si>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</si>
  <si>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</si>
  <si>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</si>
  <si>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</si>
  <si>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</si>
  <si>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</si>
  <si>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</si>
  <si>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</si>
  <si>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</si>
  <si>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</si>
  <si>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</si>
  <si>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</si>
  <si>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</si>
  <si>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</si>
  <si>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</si>
  <si>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</si>
  <si>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</si>
  <si>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</si>
  <si>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</si>
  <si>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</si>
  <si>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</si>
  <si>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</si>
  <si>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</si>
  <si>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</si>
  <si>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</si>
  <si>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</si>
  <si>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</si>
  <si>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</si>
  <si>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</si>
  <si>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</si>
  <si>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</si>
  <si>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</si>
  <si>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</si>
  <si>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</si>
  <si>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</si>
  <si>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</si>
  <si>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</si>
  <si>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</si>
  <si>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</si>
  <si>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</si>
  <si>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</si>
  <si>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</si>
  <si>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</si>
  <si>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</si>
  <si>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</si>
  <si>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</si>
  <si>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</si>
  <si>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</si>
  <si>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</si>
  <si>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</si>
  <si>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</si>
  <si>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</si>
  <si>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</si>
  <si>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</si>
  <si>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</si>
  <si>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</si>
  <si>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</si>
  <si>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</si>
  <si>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</si>
  <si>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</si>
  <si>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</si>
  <si>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</si>
  <si>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</si>
  <si>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</si>
  <si>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</si>
  <si>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</si>
  <si>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</si>
  <si>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</si>
  <si>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</si>
  <si>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</si>
  <si>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</si>
  <si>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</si>
  <si>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</si>
  <si>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</si>
  <si>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</si>
  <si>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</si>
  <si>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</si>
  <si>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</si>
  <si>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</si>
  <si>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</si>
  <si>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</si>
  <si>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</si>
  <si>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</si>
  <si>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</si>
  <si>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</si>
  <si>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</si>
  <si>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</si>
  <si>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</si>
  <si>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</si>
  <si>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</si>
  <si>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</si>
  <si>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</si>
  <si>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</si>
  <si>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</si>
  <si>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</si>
  <si>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</si>
  <si>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</si>
  <si>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</si>
  <si>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</si>
  <si>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</si>
  <si>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</si>
  <si>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</si>
  <si>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</si>
  <si>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</si>
  <si>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</si>
  <si>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</si>
  <si>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</si>
  <si>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</si>
  <si>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</si>
  <si>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</si>
  <si>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</si>
  <si>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</si>
  <si>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</si>
  <si>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</si>
  <si>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</si>
  <si>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</si>
  <si>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</si>
  <si>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</si>
  <si>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</si>
  <si>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</si>
  <si>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</si>
  <si>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</si>
  <si>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</si>
  <si>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</si>
  <si>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</si>
  <si>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</si>
  <si>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</si>
  <si>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</si>
  <si>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</si>
  <si>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</si>
  <si>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</si>
  <si>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</si>
  <si>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</si>
  <si>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</si>
  <si>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</si>
  <si>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</si>
  <si>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</si>
  <si>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</si>
  <si>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</si>
  <si>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</si>
  <si>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</si>
  <si>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</si>
  <si>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</si>
  <si>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</si>
  <si>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</si>
  <si>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</si>
  <si>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</si>
  <si>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</si>
  <si>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</si>
  <si>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</si>
  <si>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</si>
  <si>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</si>
  <si>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</si>
  <si>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</si>
  <si>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</si>
  <si>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</si>
  <si>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</si>
  <si>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</si>
  <si>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</si>
  <si>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</si>
  <si>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</si>
  <si>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</si>
  <si>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</si>
  <si>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</si>
  <si>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</si>
  <si>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</si>
  <si>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</si>
  <si>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</si>
  <si>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</si>
  <si>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</si>
  <si>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</si>
  <si>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</si>
  <si>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</si>
  <si>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</si>
  <si>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</si>
  <si>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</si>
  <si>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</si>
  <si>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</si>
  <si>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</si>
  <si>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</si>
  <si>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</si>
  <si>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</si>
  <si>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</si>
  <si>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</si>
  <si>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</si>
  <si>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</si>
  <si>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</si>
  <si>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</si>
  <si>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</si>
  <si>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</si>
  <si>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</si>
  <si>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</si>
  <si>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</si>
  <si>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</si>
  <si>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</si>
  <si>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</si>
  <si>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</si>
  <si>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</si>
  <si>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</si>
  <si>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</si>
  <si>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</si>
  <si>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</si>
  <si>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</si>
  <si>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</si>
  <si>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</si>
  <si>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</si>
  <si>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</si>
  <si>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</si>
  <si>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</si>
  <si>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</si>
  <si>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</si>
  <si>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</si>
  <si>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</si>
  <si>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</si>
  <si>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</si>
  <si>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</si>
  <si>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</si>
  <si>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</si>
  <si>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</si>
  <si>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</si>
  <si>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</si>
  <si>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</si>
  <si>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</si>
  <si>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</si>
  <si>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</si>
  <si>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</si>
  <si>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</si>
  <si>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</si>
  <si>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</si>
  <si>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</si>
  <si>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</si>
  <si>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</si>
  <si>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</si>
  <si>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</si>
  <si>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</si>
  <si>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</si>
  <si>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</si>
  <si>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</si>
  <si>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</si>
  <si>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</si>
  <si>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</si>
  <si>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</si>
  <si>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</si>
  <si>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</si>
  <si>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</si>
  <si>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</si>
  <si>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</si>
  <si>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</si>
  <si>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</si>
  <si>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</si>
  <si>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</si>
  <si>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</si>
  <si>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</si>
  <si>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</si>
  <si>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</si>
  <si>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</si>
  <si>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</si>
  <si>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</si>
  <si>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</si>
  <si>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</si>
  <si>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</si>
  <si>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</si>
  <si>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</si>
  <si>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</si>
  <si>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</si>
  <si>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</si>
  <si>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</si>
  <si>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</si>
  <si>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</si>
  <si>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</si>
  <si>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</si>
  <si>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</si>
  <si>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</si>
  <si>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</si>
  <si>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</si>
  <si>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</si>
  <si>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</si>
  <si>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</si>
  <si>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</si>
  <si>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</si>
  <si>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</si>
  <si>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</si>
  <si>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</si>
  <si>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</si>
  <si>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</si>
  <si>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</si>
  <si>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</si>
  <si>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</si>
  <si>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</si>
  <si>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</si>
  <si>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</si>
  <si>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</si>
  <si>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</si>
  <si>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</si>
  <si>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</si>
  <si>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</si>
  <si>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</si>
  <si>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</si>
  <si>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</si>
  <si>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</si>
  <si>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</si>
  <si>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</si>
  <si>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</si>
  <si>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</si>
  <si>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</si>
  <si>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</si>
  <si>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</si>
  <si>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</si>
  <si>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</si>
  <si>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</si>
  <si>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</si>
  <si>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</si>
  <si>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</si>
  <si>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</si>
  <si>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</si>
  <si>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</si>
  <si>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</si>
  <si>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</si>
  <si>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</si>
  <si>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</si>
  <si>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</si>
  <si>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</si>
  <si>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</si>
  <si>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</si>
  <si>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</si>
  <si>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</si>
  <si>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</si>
  <si>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</si>
  <si>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</si>
  <si>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</si>
  <si>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</si>
  <si>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</si>
  <si>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</si>
  <si>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</si>
  <si>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</si>
  <si>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</si>
  <si>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</si>
  <si>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</si>
  <si>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</si>
  <si>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</si>
  <si>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</si>
  <si>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</si>
  <si>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</si>
  <si>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</si>
  <si>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</si>
  <si>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</si>
  <si>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</si>
  <si>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</si>
  <si>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</si>
  <si>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</si>
  <si>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</si>
  <si>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</si>
  <si>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</si>
  <si>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</si>
  <si>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</si>
  <si>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</si>
  <si>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</si>
  <si>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</si>
  <si>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</si>
  <si>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</si>
  <si>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</si>
  <si>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</si>
  <si>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</si>
  <si>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</si>
  <si>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</si>
  <si>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</si>
  <si>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</si>
  <si>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</si>
  <si>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</si>
  <si>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</si>
  <si>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</si>
  <si>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</si>
  <si>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</si>
  <si>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</si>
  <si>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</si>
  <si>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</si>
  <si>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</si>
  <si>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</si>
  <si>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</si>
  <si>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</si>
  <si>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</si>
  <si>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</si>
  <si>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</si>
  <si>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</si>
  <si>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</si>
  <si>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</si>
  <si>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</si>
  <si>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</si>
  <si>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</si>
  <si>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</si>
  <si>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</si>
  <si>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</si>
  <si>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</si>
  <si>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</si>
  <si>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</si>
  <si>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</si>
  <si>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</si>
  <si>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</si>
  <si>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</si>
  <si>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</si>
  <si>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</si>
  <si>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</si>
  <si>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</si>
  <si>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</si>
  <si>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</si>
  <si>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</si>
  <si>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</si>
  <si>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</si>
  <si>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</si>
  <si>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</si>
  <si>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</si>
  <si>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</si>
  <si>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</si>
  <si>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</si>
  <si>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</si>
  <si>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</si>
  <si>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</si>
  <si>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</si>
  <si>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</si>
  <si>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</si>
  <si>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</si>
  <si>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</si>
  <si>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</si>
  <si>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</si>
  <si>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</si>
  <si>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</si>
  <si>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</si>
  <si>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</si>
  <si>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</si>
  <si>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</si>
  <si>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</si>
  <si>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</si>
  <si>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</si>
  <si>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</si>
  <si>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</si>
  <si>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</si>
  <si>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</si>
  <si>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</si>
  <si>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</si>
  <si>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</si>
  <si>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</si>
  <si>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</si>
  <si>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</si>
  <si>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</si>
  <si>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</si>
  <si>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</si>
  <si>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</si>
  <si>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</si>
  <si>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</si>
  <si>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</si>
  <si>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</si>
  <si>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</si>
  <si>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</si>
  <si>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</si>
  <si>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</si>
  <si>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</si>
  <si>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</si>
  <si>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</si>
  <si>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</si>
  <si>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</si>
  <si>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</si>
  <si>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</si>
  <si>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</si>
  <si>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</si>
  <si>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</si>
  <si>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</si>
  <si>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</si>
  <si>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</si>
  <si>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</si>
  <si>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</si>
  <si>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</si>
  <si>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</si>
  <si>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</si>
  <si>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</si>
  <si>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</si>
  <si>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</si>
  <si>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</si>
  <si>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</si>
  <si>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</si>
  <si>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</si>
  <si>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</si>
  <si>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</si>
  <si>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</si>
  <si>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</si>
  <si>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</si>
  <si>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</si>
  <si>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</si>
  <si>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</si>
  <si>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</si>
  <si>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</si>
  <si>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</si>
  <si>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</si>
  <si>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</si>
  <si>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</si>
  <si>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</si>
  <si>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</si>
  <si>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</si>
  <si>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</si>
  <si>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</si>
  <si>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</si>
  <si>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</si>
  <si>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</si>
  <si>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</si>
  <si>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</si>
  <si>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</si>
  <si>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</si>
  <si>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</si>
  <si>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</si>
  <si>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</si>
  <si>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</si>
  <si>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</si>
  <si>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</si>
  <si>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</si>
  <si>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</si>
  <si>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</si>
  <si>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</si>
  <si>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</si>
  <si>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</si>
  <si>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</si>
  <si>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</si>
  <si>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</si>
  <si>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</si>
  <si>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</si>
  <si>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</si>
  <si>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</si>
  <si>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</si>
  <si>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</si>
  <si>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</si>
  <si>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</si>
  <si>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</si>
  <si>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</si>
  <si>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</si>
  <si>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</si>
  <si>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</si>
  <si>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</si>
  <si>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</si>
  <si>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</si>
  <si>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</si>
  <si>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</si>
  <si>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</si>
  <si>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</si>
  <si>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</si>
  <si>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</si>
  <si>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</si>
  <si>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</si>
  <si>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</si>
  <si>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</si>
  <si>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</si>
  <si>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</si>
  <si>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</si>
  <si>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</si>
  <si>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</si>
  <si>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</si>
  <si>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</si>
  <si>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</si>
  <si>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</si>
  <si>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</si>
  <si>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</si>
  <si>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</si>
  <si>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</si>
  <si>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</si>
  <si>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</si>
  <si>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</si>
  <si>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</si>
  <si>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</si>
  <si>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</si>
  <si>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</si>
  <si>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</si>
  <si>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</si>
  <si>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</si>
  <si>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</si>
  <si>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</si>
  <si>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</si>
  <si>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</si>
  <si>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</si>
  <si>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</si>
  <si>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</si>
  <si>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</si>
  <si>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</si>
  <si>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</si>
  <si>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</si>
  <si>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</si>
  <si>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</si>
  <si>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</si>
  <si>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</si>
  <si>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</si>
  <si>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</si>
  <si>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</si>
  <si>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</si>
  <si>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</si>
  <si>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</si>
  <si>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</si>
  <si>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</si>
  <si>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</si>
  <si>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</si>
  <si>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</si>
  <si>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</si>
  <si>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</si>
  <si>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</si>
  <si>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</si>
  <si>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</si>
  <si>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</si>
  <si>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</si>
  <si>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</si>
  <si>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</si>
  <si>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</si>
  <si>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</si>
  <si>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</si>
  <si>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</si>
  <si>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</si>
  <si>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</si>
  <si>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</si>
  <si>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</si>
  <si>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</si>
  <si>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</si>
  <si>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</si>
  <si>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</si>
  <si>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</si>
  <si>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</si>
  <si>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</si>
  <si>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</si>
  <si>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</si>
  <si>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</si>
  <si>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</si>
  <si>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</si>
  <si>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</si>
  <si>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</si>
  <si>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</si>
  <si>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</si>
  <si>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</si>
  <si>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</si>
  <si>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</si>
  <si>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</si>
  <si>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</si>
  <si>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</si>
  <si>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</si>
  <si>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</si>
  <si>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</si>
  <si>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</si>
  <si>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</si>
  <si>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</si>
  <si>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</si>
  <si>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</si>
  <si>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</si>
  <si>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</si>
  <si>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</si>
  <si>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</si>
  <si>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</si>
  <si>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</si>
  <si>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</si>
  <si>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</si>
  <si>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</si>
  <si>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</si>
  <si>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</si>
  <si>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</si>
  <si>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</si>
  <si>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</si>
  <si>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</si>
  <si>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</si>
  <si>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</si>
  <si>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</si>
  <si>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</si>
  <si>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</si>
  <si>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</si>
  <si>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</si>
  <si>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</si>
  <si>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</si>
  <si>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</si>
  <si>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</si>
  <si>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</si>
  <si>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</si>
  <si>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</si>
  <si>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</si>
  <si>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</si>
  <si>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</si>
  <si>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</si>
  <si>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</si>
  <si>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</si>
  <si>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</si>
  <si>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</si>
  <si>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</si>
  <si>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</si>
  <si>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</si>
  <si>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</si>
  <si>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</si>
  <si>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</si>
  <si>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</si>
  <si>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</si>
  <si>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</si>
  <si>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</si>
  <si>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</si>
  <si>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</si>
  <si>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</si>
  <si>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</si>
  <si>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</si>
  <si>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</si>
  <si>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</si>
  <si>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</si>
  <si>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</si>
  <si>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</si>
  <si>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</si>
  <si>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</si>
  <si>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</si>
  <si>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</si>
  <si>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</si>
  <si>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</si>
  <si>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</si>
  <si>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</si>
  <si>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</si>
  <si>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</si>
  <si>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</si>
  <si>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</si>
  <si>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</si>
  <si>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</si>
  <si>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</si>
  <si>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</si>
  <si>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</si>
  <si>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</si>
  <si>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</si>
  <si>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</si>
  <si>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</si>
  <si>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</si>
  <si>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</si>
  <si>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</si>
  <si>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</si>
  <si>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</si>
  <si>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</si>
  <si>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</si>
  <si>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</si>
  <si>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</si>
  <si>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</si>
  <si>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</si>
  <si>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</si>
  <si>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</si>
  <si>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</si>
  <si>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</si>
  <si>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</si>
  <si>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</si>
  <si>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</si>
  <si>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</si>
  <si>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</si>
  <si>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</si>
  <si>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</si>
  <si>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</si>
  <si>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</si>
  <si>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</si>
  <si>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</si>
  <si>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</si>
  <si>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</si>
  <si>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</si>
  <si>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</si>
  <si>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</si>
  <si>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</si>
  <si>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</si>
  <si>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</si>
  <si>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</si>
  <si>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</si>
  <si>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</si>
  <si>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</si>
  <si>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</si>
  <si>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</si>
  <si>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</si>
  <si>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</si>
  <si>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</si>
  <si>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</si>
  <si>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</si>
  <si>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</si>
  <si>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</si>
  <si>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</si>
  <si>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</si>
  <si>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</si>
  <si>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</si>
  <si>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</si>
  <si>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</si>
  <si>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</si>
  <si>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</si>
  <si>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</si>
  <si>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</si>
  <si>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</si>
  <si>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</si>
  <si>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</si>
  <si>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</si>
  <si>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</si>
  <si>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</si>
  <si>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</si>
  <si>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</si>
  <si>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</si>
  <si>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</si>
  <si>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</si>
  <si>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</si>
  <si>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</si>
  <si>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</si>
  <si>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</si>
  <si>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</si>
  <si>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</si>
  <si>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</si>
  <si>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</si>
  <si>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</si>
  <si>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</si>
  <si>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</si>
  <si>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</si>
  <si>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</si>
  <si>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</si>
  <si>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</si>
  <si>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</si>
  <si>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</si>
  <si>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</si>
  <si>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</si>
  <si>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</si>
  <si>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</si>
  <si>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</si>
  <si>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</si>
  <si>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</si>
  <si>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</si>
  <si>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</si>
  <si>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</si>
  <si>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</si>
  <si>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</si>
  <si>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</si>
  <si>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</si>
  <si>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</si>
  <si>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</si>
  <si>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</si>
  <si>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</si>
  <si>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</si>
  <si>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</si>
  <si>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</si>
  <si>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</si>
  <si>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</si>
  <si>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</si>
  <si>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</si>
  <si>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</si>
  <si>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</si>
  <si>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</si>
  <si>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</si>
  <si>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</si>
  <si>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</si>
  <si>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</si>
  <si>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</si>
  <si>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</si>
  <si>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</si>
  <si>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</si>
  <si>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</si>
  <si>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</si>
  <si>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</si>
  <si>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</si>
  <si>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</si>
  <si>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</si>
  <si>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</si>
  <si>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</si>
  <si>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</si>
  <si>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</si>
  <si>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</si>
  <si>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</si>
  <si>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</si>
  <si>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</si>
  <si>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</si>
  <si>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</si>
  <si>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</si>
  <si>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</si>
  <si>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</si>
  <si>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</si>
  <si>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</si>
  <si>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</si>
  <si>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</si>
  <si>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</si>
  <si>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</si>
  <si>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</si>
  <si>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</si>
  <si>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</si>
  <si>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</si>
  <si>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</si>
  <si>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</si>
  <si>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</si>
  <si>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</si>
  <si>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</si>
  <si>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</si>
  <si>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</si>
  <si>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</si>
  <si>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</si>
  <si>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</si>
  <si>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</si>
  <si>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</si>
  <si>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</si>
  <si>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</si>
  <si>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</si>
  <si>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</si>
  <si>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</si>
  <si>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</si>
  <si>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</si>
  <si>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</si>
  <si>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</si>
  <si>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</si>
  <si>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</si>
  <si>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</si>
  <si>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</si>
  <si>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</si>
  <si>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</si>
  <si>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</si>
  <si>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</si>
  <si>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</si>
  <si>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</si>
  <si>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</si>
  <si>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</si>
  <si>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</si>
  <si>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</si>
  <si>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</si>
  <si>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</si>
  <si>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</si>
  <si>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</si>
  <si>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</si>
  <si>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</si>
  <si>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</si>
  <si>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</si>
  <si>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</si>
  <si>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</si>
  <si>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</si>
  <si>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</si>
  <si>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</si>
  <si>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</si>
  <si>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</si>
  <si>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</si>
  <si>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</si>
  <si>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</si>
  <si>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</si>
  <si>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</si>
  <si>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</si>
  <si>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</si>
  <si>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</si>
  <si>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</si>
  <si>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</si>
  <si>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</si>
  <si>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</si>
  <si>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</si>
  <si>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</si>
  <si>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</si>
  <si>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</si>
  <si>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</si>
  <si>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</si>
  <si>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</si>
  <si>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</si>
  <si>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</si>
  <si>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</si>
  <si>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</si>
  <si>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</si>
  <si>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</si>
  <si>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</si>
  <si>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</si>
  <si>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</si>
  <si>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</si>
  <si>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</si>
  <si>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</si>
  <si>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</si>
  <si>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</si>
  <si>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</si>
  <si>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</si>
  <si>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</si>
  <si>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</si>
  <si>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</si>
  <si>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</si>
  <si>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</si>
  <si>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</si>
  <si>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</si>
  <si>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</si>
  <si>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</si>
  <si>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</si>
  <si>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</si>
  <si>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</si>
  <si>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</si>
  <si>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</si>
  <si>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</si>
  <si>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</si>
  <si>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</si>
  <si>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</si>
  <si>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</si>
  <si>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</si>
  <si>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</si>
  <si>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</si>
  <si>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</si>
  <si>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</si>
  <si>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</si>
  <si>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</si>
  <si>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</si>
  <si>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</si>
  <si>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</si>
  <si>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</si>
  <si>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</si>
  <si>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</si>
  <si>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</si>
  <si>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</si>
  <si>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</si>
  <si>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</si>
  <si>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</si>
  <si>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</si>
  <si>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</si>
  <si>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</si>
  <si>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</si>
  <si>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</si>
  <si>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</si>
  <si>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</si>
  <si>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</si>
  <si>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</si>
  <si>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</si>
  <si>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</si>
  <si>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</si>
  <si>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</si>
  <si>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</si>
  <si>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</si>
  <si>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</si>
  <si>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</si>
  <si>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</si>
  <si>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</si>
  <si>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</si>
  <si>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</si>
  <si>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</si>
  <si>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</si>
  <si>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</si>
  <si>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</si>
  <si>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</si>
  <si>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</si>
  <si>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</si>
  <si>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</si>
  <si>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</si>
  <si>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</si>
  <si>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</si>
  <si>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</si>
  <si>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</si>
  <si>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</si>
  <si>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</si>
  <si>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</si>
  <si>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</si>
  <si>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</si>
  <si>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</si>
  <si>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</si>
  <si>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</si>
  <si>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</si>
  <si>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</si>
  <si>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</si>
  <si>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</si>
  <si>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</si>
  <si>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</si>
  <si>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</si>
  <si>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</si>
  <si>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</si>
  <si>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</si>
  <si>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</si>
  <si>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</si>
  <si>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</si>
  <si>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</si>
  <si>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</si>
  <si>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</si>
  <si>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</si>
  <si>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</si>
  <si>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</si>
  <si>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</si>
  <si>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</si>
  <si>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</si>
  <si>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</si>
  <si>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</si>
  <si>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</si>
  <si>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</si>
  <si>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</si>
  <si>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</si>
  <si>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</si>
  <si>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</si>
  <si>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</si>
  <si>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</si>
  <si>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</si>
  <si>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</si>
  <si>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</si>
  <si>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</si>
  <si>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</si>
  <si>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</si>
  <si>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</si>
  <si>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</si>
  <si>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</si>
  <si>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</si>
  <si>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</si>
  <si>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</si>
  <si>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</si>
  <si>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</si>
  <si>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</si>
  <si>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</si>
  <si>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</si>
  <si>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</si>
  <si>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</si>
  <si>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</si>
  <si>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</si>
  <si>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</si>
  <si>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</si>
  <si>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</si>
  <si>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</si>
  <si>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</si>
  <si>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</si>
  <si>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</si>
  <si>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</si>
  <si>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</si>
  <si>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</si>
  <si>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</si>
  <si>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</si>
  <si>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</si>
  <si>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</si>
  <si>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</si>
  <si>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</si>
  <si>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</si>
  <si>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</si>
  <si>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</si>
  <si>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</si>
  <si>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</si>
  <si>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</si>
  <si>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</si>
  <si>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</si>
  <si>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</si>
  <si>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</si>
  <si>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</si>
  <si>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</si>
  <si>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</si>
  <si>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</si>
  <si>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</si>
  <si>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</si>
  <si>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</si>
  <si>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</si>
  <si>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</si>
  <si>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</si>
  <si>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</si>
  <si>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</si>
  <si>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</si>
  <si>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</si>
  <si>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</si>
  <si>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</si>
  <si>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</si>
  <si>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</si>
  <si>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</si>
  <si>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</si>
  <si>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</si>
  <si>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</si>
  <si>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</si>
  <si>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</si>
  <si>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</si>
  <si>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</si>
  <si>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</si>
  <si>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</si>
  <si>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</si>
  <si>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</si>
  <si>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</si>
  <si>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</si>
  <si>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</si>
  <si>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</si>
  <si>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</si>
  <si>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</si>
  <si>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</si>
  <si>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</si>
  <si>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</si>
  <si>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</si>
  <si>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</si>
  <si>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</si>
  <si>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</si>
  <si>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</si>
  <si>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</si>
  <si>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</si>
  <si>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</si>
  <si>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</si>
  <si>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</si>
  <si>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</si>
  <si>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</si>
  <si>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</si>
  <si>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</si>
  <si>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</si>
  <si>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</si>
  <si>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</si>
  <si>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</si>
  <si>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</si>
  <si>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</si>
  <si>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</si>
  <si>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</si>
  <si>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</si>
  <si>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</si>
  <si>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</si>
  <si>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</si>
  <si>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</si>
  <si>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</si>
  <si>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</si>
  <si>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</si>
  <si>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</si>
  <si>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</si>
  <si>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</si>
  <si>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</si>
  <si>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</si>
  <si>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</si>
  <si>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</si>
  <si>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</si>
  <si>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</si>
  <si>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</si>
  <si>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</si>
  <si>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</si>
  <si>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</si>
  <si>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</si>
  <si>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</si>
  <si>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</si>
  <si>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</si>
  <si>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</si>
  <si>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</si>
  <si>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</si>
  <si>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</si>
  <si>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</si>
  <si>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</si>
  <si>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</si>
  <si>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</si>
  <si>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</si>
  <si>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</si>
  <si>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</si>
  <si>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</si>
  <si>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</si>
  <si>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</si>
  <si>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</si>
  <si>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</si>
  <si>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</si>
  <si>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</si>
  <si>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</si>
  <si>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</si>
  <si>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</si>
  <si>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</si>
  <si>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</si>
  <si>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</si>
  <si>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</si>
  <si>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</si>
  <si>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</si>
  <si>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</si>
  <si>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</si>
  <si>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</si>
  <si>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</si>
  <si>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</si>
  <si>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</si>
  <si>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</si>
  <si>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</si>
  <si>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</si>
  <si>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</si>
  <si>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</si>
  <si>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</si>
  <si>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</si>
  <si>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</si>
  <si>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</si>
  <si>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</si>
  <si>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</si>
  <si>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</si>
  <si>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</si>
  <si>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</si>
  <si>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</si>
  <si>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</si>
  <si>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</si>
  <si>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</si>
  <si>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</si>
  <si>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</si>
  <si>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</si>
  <si>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</si>
  <si>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</si>
  <si>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</si>
  <si>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</si>
  <si>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</si>
  <si>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</si>
  <si>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</si>
  <si>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</si>
  <si>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</si>
  <si>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</si>
  <si>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</si>
  <si>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</si>
  <si>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</si>
  <si>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</si>
  <si>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</si>
  <si>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</si>
  <si>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</si>
  <si>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</si>
  <si>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</si>
  <si>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</si>
  <si>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</si>
  <si>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</si>
  <si>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</si>
  <si>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</si>
  <si>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</si>
  <si>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</si>
  <si>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</si>
  <si>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</si>
  <si>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</si>
  <si>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</si>
  <si>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</si>
  <si>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</si>
  <si>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</si>
  <si>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</si>
  <si>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</si>
  <si>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</si>
  <si>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</si>
  <si>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</si>
  <si>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</si>
  <si>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</si>
  <si>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</si>
  <si>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</si>
  <si>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</si>
  <si>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</si>
  <si>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</si>
  <si>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</si>
  <si>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</si>
  <si>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</si>
  <si>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</si>
  <si>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</si>
  <si>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</si>
  <si>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</si>
  <si>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</si>
  <si>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</si>
  <si>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</si>
  <si>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</si>
  <si>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</si>
  <si>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</si>
  <si>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</si>
  <si>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</si>
  <si>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</si>
  <si>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</si>
  <si>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</si>
  <si>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</si>
  <si>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</si>
  <si>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</si>
  <si>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</si>
  <si>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</si>
  <si>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</si>
  <si>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</si>
  <si>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</si>
  <si>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</si>
  <si>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</si>
  <si>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</si>
  <si>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</si>
  <si>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</si>
  <si>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</si>
  <si>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</si>
  <si>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</si>
  <si>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</si>
  <si>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</si>
  <si>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</si>
  <si>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</si>
  <si>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</si>
  <si>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</si>
  <si>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</si>
  <si>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</si>
  <si>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</si>
  <si>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</si>
  <si>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</si>
  <si>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</si>
  <si>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</si>
  <si>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</si>
  <si>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</si>
  <si>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</si>
  <si>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</si>
  <si>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</si>
  <si>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</si>
  <si>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</si>
  <si>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</si>
  <si>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</si>
  <si>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</si>
  <si>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</si>
  <si>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</si>
  <si>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</si>
  <si>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</si>
  <si>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</si>
  <si>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</si>
  <si>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</si>
  <si>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</si>
  <si>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</si>
  <si>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</si>
  <si>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</si>
  <si>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</si>
  <si>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</si>
  <si>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</si>
  <si>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</si>
  <si>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</si>
  <si>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</si>
  <si>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</si>
  <si>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</si>
  <si>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</si>
  <si>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</si>
  <si>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</si>
  <si>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</si>
  <si>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</si>
  <si>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</si>
  <si>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</si>
  <si>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</si>
  <si>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</si>
  <si>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</si>
  <si>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</si>
  <si>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</si>
  <si>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</si>
  <si>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</si>
  <si>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</si>
  <si>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</si>
  <si>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</si>
  <si>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</si>
  <si>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</si>
  <si>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</si>
  <si>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</si>
  <si>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</si>
  <si>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</si>
  <si>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</si>
  <si>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</si>
  <si>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</si>
  <si>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</si>
  <si>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</si>
  <si>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</si>
  <si>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</si>
  <si>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</si>
  <si>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</si>
  <si>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</si>
  <si>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</si>
  <si>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</si>
  <si>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</si>
  <si>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</si>
  <si>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</si>
  <si>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</si>
  <si>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</si>
  <si>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</si>
  <si>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</si>
  <si>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</si>
  <si>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</si>
  <si>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</si>
  <si>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</si>
  <si>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</si>
  <si>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</si>
  <si>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</si>
  <si>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</si>
  <si>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</si>
  <si>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</si>
  <si>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</si>
  <si>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</si>
  <si>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</si>
  <si>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</si>
  <si>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</si>
  <si>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</si>
  <si>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</si>
  <si>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</si>
  <si>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</si>
  <si>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</si>
  <si>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</si>
  <si>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</si>
  <si>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</si>
  <si>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</si>
  <si>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</si>
  <si>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</si>
  <si>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</si>
  <si>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</si>
  <si>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</si>
  <si>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</si>
  <si>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</si>
  <si>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</si>
  <si>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</si>
  <si>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</si>
  <si>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</si>
  <si>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</si>
  <si>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</si>
  <si>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</si>
  <si>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</si>
  <si>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</si>
  <si>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</si>
  <si>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</si>
  <si>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</si>
  <si>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</si>
  <si>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</si>
  <si>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</si>
  <si>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</si>
  <si>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</si>
  <si>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</si>
  <si>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</si>
  <si>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</si>
  <si>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</si>
  <si>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</si>
  <si>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</si>
  <si>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</si>
  <si>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</si>
  <si>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</si>
  <si>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</si>
  <si>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</si>
  <si>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</si>
  <si>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</si>
  <si>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</si>
  <si>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</si>
  <si>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</si>
  <si>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</si>
  <si>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</si>
  <si>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</si>
  <si>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</si>
  <si>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</si>
  <si>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</si>
  <si>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</si>
  <si>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</si>
  <si>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</si>
  <si>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</si>
  <si>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</si>
  <si>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</si>
  <si>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</si>
  <si>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</si>
  <si>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</si>
  <si>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</si>
  <si>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</si>
  <si>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</si>
  <si>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</si>
  <si>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</si>
  <si>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</si>
  <si>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</si>
  <si>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</si>
  <si>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</si>
  <si>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</si>
  <si>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</si>
  <si>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</si>
  <si>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</si>
  <si>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</si>
  <si>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</si>
  <si>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</si>
  <si>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</si>
  <si>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</si>
  <si>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</si>
  <si>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</si>
  <si>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</si>
  <si>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</si>
  <si>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</si>
  <si>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</si>
  <si>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</si>
  <si>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</si>
  <si>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</si>
  <si>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</si>
  <si>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</si>
  <si>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</si>
  <si>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</si>
  <si>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</si>
  <si>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</si>
  <si>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</si>
  <si>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</si>
  <si>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</si>
  <si>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</si>
  <si>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</si>
  <si>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</si>
  <si>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</si>
  <si>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</si>
  <si>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</si>
  <si>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</si>
  <si>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</si>
  <si>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</si>
  <si>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</si>
  <si>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</si>
  <si>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</si>
  <si>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</si>
  <si>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</si>
  <si>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</si>
  <si>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</si>
  <si>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</si>
  <si>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</si>
  <si>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</si>
  <si>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</si>
  <si>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</si>
  <si>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</si>
  <si>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</si>
  <si>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</si>
  <si>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</si>
  <si>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</si>
  <si>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</si>
  <si>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</si>
  <si>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</si>
  <si>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</si>
  <si>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</si>
  <si>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</si>
  <si>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</si>
  <si>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</si>
  <si>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</si>
  <si>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</si>
  <si>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</si>
  <si>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</si>
  <si>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</si>
  <si>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</si>
  <si>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</si>
  <si>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</si>
  <si>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</si>
  <si>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</si>
  <si>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</si>
  <si>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</si>
  <si>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</si>
  <si>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</si>
  <si>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</si>
  <si>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</si>
  <si>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</si>
  <si>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</si>
  <si>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</si>
  <si>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</si>
  <si>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</si>
  <si>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</si>
  <si>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</si>
  <si>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</si>
  <si>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</si>
  <si>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</si>
  <si>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</si>
  <si>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</si>
  <si>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</si>
  <si>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</si>
  <si>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</si>
  <si>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</si>
  <si>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</si>
  <si>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</si>
  <si>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</si>
  <si>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</si>
  <si>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</si>
  <si>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</si>
  <si>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</si>
  <si>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</si>
  <si>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</si>
  <si>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</si>
  <si>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</si>
  <si>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</si>
  <si>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</si>
  <si>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</si>
  <si>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</si>
  <si>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</si>
  <si>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</si>
  <si>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</si>
  <si>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</si>
  <si>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</si>
  <si>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</si>
  <si>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</si>
  <si>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</si>
  <si>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</si>
  <si>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</si>
  <si>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</si>
  <si>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</si>
  <si>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</si>
  <si>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</si>
  <si>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</si>
  <si>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</si>
  <si>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</si>
  <si>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</si>
  <si>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</si>
  <si>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</si>
  <si>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</si>
  <si>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</si>
  <si>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</si>
  <si>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</si>
  <si>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</si>
  <si>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</si>
  <si>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</si>
  <si>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</si>
  <si>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</si>
  <si>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</si>
  <si>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</si>
  <si>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</si>
  <si>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</si>
  <si>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</si>
  <si>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</si>
  <si>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</si>
  <si>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</si>
  <si>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</si>
  <si>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</si>
  <si>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</si>
  <si>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</si>
  <si>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</si>
  <si>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</si>
  <si>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</si>
  <si>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</si>
  <si>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</si>
  <si>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</si>
  <si>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</si>
  <si>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</si>
  <si>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</si>
  <si>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</si>
  <si>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</si>
  <si>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</si>
  <si>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</si>
  <si>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</si>
  <si>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</si>
  <si>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</si>
  <si>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</si>
  <si>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</si>
  <si>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</si>
  <si>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</si>
  <si>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</si>
  <si>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</si>
  <si>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</si>
  <si>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</si>
  <si>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</si>
  <si>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</si>
  <si>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</si>
  <si>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</si>
  <si>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</si>
  <si>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</si>
  <si>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</si>
  <si>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</si>
  <si>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</si>
  <si>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</si>
  <si>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</si>
  <si>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</si>
  <si>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</si>
  <si>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</si>
  <si>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</si>
  <si>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</si>
  <si>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</si>
  <si>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</si>
  <si>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</si>
  <si>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</si>
  <si>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</si>
  <si>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</si>
  <si>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</si>
  <si>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</si>
  <si>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</si>
  <si>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</si>
  <si>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</si>
  <si>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</si>
  <si>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</si>
  <si>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</si>
  <si>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</si>
  <si>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</si>
  <si>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</si>
  <si>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</si>
  <si>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</si>
  <si>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</si>
  <si>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</si>
  <si>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</si>
  <si>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</si>
  <si>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</si>
  <si>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</si>
  <si>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</si>
  <si>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</si>
  <si>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</si>
  <si>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</si>
  <si>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</si>
  <si>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</si>
  <si>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</si>
  <si>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</si>
  <si>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</si>
  <si>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</si>
  <si>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</si>
  <si>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</si>
  <si>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</si>
  <si>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</si>
  <si>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</si>
  <si>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</si>
  <si>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</si>
  <si>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</si>
  <si>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</si>
  <si>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</si>
  <si>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</si>
  <si>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</si>
  <si>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</si>
  <si>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</si>
  <si>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</si>
  <si>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</si>
  <si>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</si>
  <si>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</si>
  <si>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</si>
  <si>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</si>
  <si>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</si>
  <si>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</si>
  <si>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</si>
  <si>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</si>
  <si>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</si>
  <si>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</si>
  <si>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</si>
  <si>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</si>
  <si>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</si>
  <si>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</si>
  <si>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</si>
  <si>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</si>
  <si>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</si>
  <si>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</si>
  <si>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</si>
  <si>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</si>
  <si>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</si>
  <si>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</si>
  <si>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</si>
  <si>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</si>
  <si>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</si>
  <si>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</si>
  <si>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</si>
  <si>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</si>
  <si>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</si>
  <si>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</si>
  <si>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</si>
  <si>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</si>
  <si>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</si>
  <si>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</si>
  <si>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</si>
  <si>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</si>
  <si>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</si>
  <si>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</si>
  <si>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</si>
  <si>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</si>
  <si>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</si>
  <si>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</si>
  <si>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</si>
  <si>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</si>
  <si>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</si>
  <si>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</si>
  <si>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</si>
  <si>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</si>
  <si>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</si>
  <si>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</si>
  <si>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</si>
  <si>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</si>
  <si>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</si>
  <si>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</si>
  <si>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</si>
  <si>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</si>
  <si>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</si>
  <si>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</si>
  <si>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</si>
  <si>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</si>
  <si>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</si>
  <si>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</si>
  <si>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</si>
  <si>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</si>
  <si>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</si>
  <si>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</si>
  <si>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</si>
  <si>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</si>
  <si>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</si>
  <si>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</si>
  <si>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</si>
  <si>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</si>
  <si>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</si>
  <si>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</si>
  <si>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</si>
  <si>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</si>
  <si>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</si>
  <si>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</si>
  <si>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</si>
  <si>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</si>
  <si>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</si>
  <si>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</si>
  <si>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</si>
  <si>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</si>
  <si>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</si>
  <si>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</si>
  <si>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</si>
  <si>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</si>
  <si>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</si>
  <si>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</si>
  <si>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</si>
  <si>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</si>
  <si>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</si>
  <si>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</si>
  <si>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</si>
  <si>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</si>
  <si>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</si>
  <si>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</si>
  <si>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</si>
  <si>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</si>
  <si>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</si>
  <si>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</si>
  <si>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</si>
  <si>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</si>
  <si>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</si>
  <si>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</si>
  <si>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</si>
  <si>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</si>
  <si>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</si>
  <si>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</si>
  <si>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</si>
  <si>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</si>
  <si>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</si>
  <si>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</si>
  <si>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</si>
  <si>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</si>
  <si>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</si>
  <si>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</si>
  <si>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</si>
  <si>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</si>
  <si>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</si>
  <si>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</si>
  <si>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</si>
  <si>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</si>
  <si>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</si>
  <si>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</si>
  <si>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</si>
  <si>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</si>
  <si>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</si>
  <si>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</si>
  <si>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</si>
  <si>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</si>
  <si>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</si>
  <si>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</si>
  <si>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</si>
  <si>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</si>
  <si>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</si>
  <si>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</si>
  <si>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</si>
  <si>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</si>
  <si>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</si>
  <si>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</si>
  <si>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</si>
  <si>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</si>
  <si>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</si>
  <si>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</si>
  <si>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</si>
  <si>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</si>
  <si>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</si>
  <si>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</si>
  <si>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</si>
  <si>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</si>
  <si>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</si>
  <si>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</si>
  <si>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</si>
  <si>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</si>
  <si>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</si>
  <si>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</si>
  <si>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</si>
  <si>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</si>
  <si>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</si>
  <si>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</si>
  <si>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</si>
  <si>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</si>
  <si>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</si>
  <si>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</si>
  <si>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</si>
  <si>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</si>
  <si>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</si>
  <si>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</si>
  <si>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</si>
  <si>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</si>
  <si>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</si>
  <si>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</si>
  <si>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</si>
  <si>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</si>
  <si>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</si>
  <si>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</si>
  <si>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</si>
  <si>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</si>
  <si>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</si>
  <si>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</si>
  <si>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</si>
  <si>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</si>
  <si>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</si>
  <si>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</si>
  <si>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</si>
  <si>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</si>
  <si>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</si>
  <si>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</si>
  <si>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</si>
  <si>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</si>
  <si>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</si>
  <si>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</si>
  <si>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</si>
  <si>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</si>
  <si>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</si>
  <si>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</si>
  <si>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</si>
  <si>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</si>
  <si>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</si>
  <si>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</si>
  <si>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</si>
  <si>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</si>
  <si>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</si>
  <si>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</si>
  <si>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</si>
  <si>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</si>
  <si>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</si>
  <si>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</si>
  <si>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</si>
  <si>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</si>
  <si>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</si>
  <si>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</si>
  <si>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</si>
  <si>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</si>
  <si>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</si>
  <si>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</si>
  <si>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</si>
  <si>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</si>
  <si>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</si>
  <si>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</si>
  <si>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</si>
  <si>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</si>
  <si>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</si>
  <si>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</si>
  <si>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</si>
  <si>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</si>
  <si>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</si>
  <si>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</si>
  <si>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</si>
  <si>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</si>
  <si>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</si>
  <si>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</si>
  <si>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</si>
  <si>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</si>
  <si>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</si>
  <si>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</si>
  <si>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</si>
  <si>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</si>
  <si>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</si>
  <si>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</si>
  <si>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</si>
  <si>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</si>
  <si>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</si>
  <si>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</si>
  <si>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</si>
  <si>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</si>
  <si>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</si>
  <si>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</si>
  <si>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</si>
  <si>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</si>
  <si>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</si>
  <si>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</si>
  <si>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</si>
  <si>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</si>
  <si>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</si>
  <si>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</si>
  <si>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</si>
  <si>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</si>
  <si>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</si>
  <si>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</si>
  <si>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</si>
  <si>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</si>
  <si>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</si>
  <si>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</si>
  <si>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</si>
  <si>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</si>
  <si>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</si>
  <si>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</si>
  <si>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</si>
  <si>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</si>
  <si>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</si>
  <si>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</si>
  <si>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</si>
  <si>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</si>
  <si>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</si>
  <si>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</si>
  <si>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</si>
  <si>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</si>
  <si>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</si>
  <si>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</si>
  <si>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</si>
  <si>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</si>
  <si>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</si>
  <si>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</si>
  <si>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</si>
  <si>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</si>
  <si>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</si>
  <si>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</si>
  <si>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</si>
  <si>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</si>
  <si>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</si>
  <si>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</si>
  <si>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</si>
  <si>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</si>
  <si>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</si>
  <si>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</si>
  <si>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</si>
  <si>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</si>
  <si>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</si>
  <si>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</si>
  <si>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</si>
  <si>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</si>
  <si>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</si>
  <si>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</si>
  <si>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</si>
  <si>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</si>
  <si>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</si>
  <si>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</si>
  <si>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</si>
  <si>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</si>
  <si>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</si>
  <si>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</si>
  <si>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</si>
  <si>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</si>
  <si>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</si>
  <si>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</si>
  <si>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</si>
  <si>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</si>
  <si>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</si>
  <si>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</si>
  <si>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</si>
  <si>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</si>
  <si>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</si>
  <si>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</si>
  <si>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</si>
  <si>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</si>
  <si>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</si>
  <si>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</si>
  <si>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</si>
  <si>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</si>
  <si>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</si>
  <si>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</si>
  <si>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</si>
  <si>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</si>
  <si>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</si>
  <si>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</si>
  <si>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</si>
  <si>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</si>
  <si>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</si>
  <si>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</si>
  <si>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</si>
  <si>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</si>
  <si>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</si>
  <si>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</si>
  <si>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</si>
  <si>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</si>
  <si>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</si>
  <si>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</si>
  <si>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</si>
  <si>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</si>
  <si>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</si>
  <si>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</si>
  <si>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</si>
  <si>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</si>
  <si>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</si>
  <si>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</si>
  <si>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</si>
  <si>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</si>
  <si>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</si>
  <si>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</si>
  <si>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</si>
  <si>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</si>
  <si>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</si>
  <si>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</si>
  <si>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</si>
  <si>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</si>
  <si>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</si>
  <si>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</si>
  <si>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</si>
  <si>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</si>
  <si>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</si>
  <si>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</si>
  <si>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</si>
  <si>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</si>
  <si>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</si>
  <si>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</si>
  <si>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</si>
  <si>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</si>
  <si>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</si>
  <si>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</si>
  <si>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</si>
  <si>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</si>
  <si>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</si>
  <si>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</si>
  <si>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</si>
  <si>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</si>
  <si>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</si>
  <si>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</si>
  <si>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</si>
  <si>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</si>
  <si>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</si>
  <si>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</si>
  <si>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</si>
  <si>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</si>
  <si>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</si>
  <si>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</si>
  <si>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</si>
  <si>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</si>
  <si>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</si>
  <si>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</si>
  <si>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</si>
  <si>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</si>
  <si>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</si>
  <si>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</si>
  <si>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</si>
  <si>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</si>
  <si>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</si>
  <si>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</si>
  <si>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</si>
  <si>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</si>
  <si>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</si>
  <si>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</si>
  <si>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</si>
  <si>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</si>
  <si>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</si>
  <si>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</si>
  <si>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</si>
  <si>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</si>
  <si>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</si>
  <si>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</si>
  <si>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</si>
  <si>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</si>
  <si>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</si>
  <si>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</si>
  <si>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</si>
  <si>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</si>
  <si>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</si>
  <si>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</si>
  <si>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</si>
  <si>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</si>
  <si>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</si>
  <si>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</si>
  <si>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</si>
  <si>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</si>
  <si>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</si>
  <si>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</si>
  <si>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</si>
  <si>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</si>
  <si>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</si>
  <si>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</si>
  <si>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</si>
  <si>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</si>
  <si>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</si>
  <si>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</si>
  <si>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</si>
  <si>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</si>
  <si>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</si>
  <si>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</si>
  <si>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</si>
  <si>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</si>
  <si>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</si>
  <si>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</si>
  <si>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</si>
  <si>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</si>
  <si>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</si>
  <si>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</si>
  <si>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</si>
  <si>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</si>
  <si>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</si>
  <si>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</si>
  <si>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</si>
  <si>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</si>
  <si>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</si>
  <si>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</si>
  <si>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</si>
  <si>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</si>
  <si>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</si>
  <si>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</si>
  <si>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</si>
  <si>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</si>
  <si>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</si>
  <si>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</si>
  <si>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</si>
  <si>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</si>
  <si>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</si>
  <si>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</si>
  <si>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</si>
  <si>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</si>
  <si>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</si>
  <si>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</si>
  <si>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</si>
  <si>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</si>
  <si>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</si>
  <si>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</si>
  <si>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</si>
  <si>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</si>
  <si>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</si>
  <si>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</si>
  <si>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</si>
  <si>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</si>
  <si>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</si>
  <si>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</si>
  <si>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</si>
  <si>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</si>
  <si>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</si>
  <si>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</si>
  <si>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</si>
  <si>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</si>
  <si>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</si>
  <si>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</si>
  <si>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</si>
  <si>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</si>
  <si>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</si>
  <si>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</si>
  <si>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</si>
  <si>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</si>
  <si>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</si>
  <si>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</si>
  <si>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</si>
  <si>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</si>
  <si>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</si>
  <si>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</si>
  <si>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</si>
  <si>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</si>
  <si>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</si>
  <si>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</si>
  <si>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</si>
  <si>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</si>
  <si>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</si>
  <si>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</si>
  <si>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</si>
  <si>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</si>
  <si>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</si>
  <si>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</si>
  <si>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</si>
  <si>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</si>
  <si>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</si>
  <si>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</si>
  <si>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</si>
  <si>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</si>
  <si>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</si>
  <si>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</si>
  <si>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</si>
  <si>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</si>
  <si>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</si>
  <si>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</si>
  <si>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</si>
  <si>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</si>
  <si>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</si>
  <si>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</si>
  <si>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</si>
  <si>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</si>
  <si>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</si>
  <si>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</si>
  <si>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</si>
  <si>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</si>
  <si>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</si>
  <si>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</si>
  <si>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</si>
  <si>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</si>
  <si>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</si>
  <si>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</si>
  <si>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</si>
  <si>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</si>
  <si>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</si>
  <si>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</si>
  <si>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</si>
  <si>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</si>
  <si>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</si>
  <si>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</si>
  <si>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</si>
  <si>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</si>
  <si>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</si>
  <si>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</si>
  <si>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</si>
  <si>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</si>
  <si>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</si>
  <si>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</si>
  <si>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</si>
  <si>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</si>
  <si>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</si>
  <si>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</si>
  <si>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</si>
  <si>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</si>
  <si>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</si>
  <si>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</si>
  <si>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</si>
  <si>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</si>
  <si>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</si>
  <si>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</si>
  <si>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</si>
  <si>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</si>
  <si>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</si>
  <si>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</si>
  <si>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</si>
  <si>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</si>
  <si>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</si>
  <si>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</si>
  <si>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</si>
  <si>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</si>
  <si>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</si>
  <si>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</si>
  <si>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</si>
  <si>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</si>
  <si>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</si>
  <si>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</si>
  <si>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</si>
  <si>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</si>
  <si>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</si>
  <si>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</si>
  <si>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</si>
  <si>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</si>
  <si>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</si>
  <si>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</si>
  <si>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</si>
  <si>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</si>
  <si>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</si>
  <si>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</si>
  <si>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</si>
  <si>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</si>
  <si>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</si>
  <si>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</si>
  <si>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</si>
  <si>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</si>
  <si>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</si>
  <si>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</si>
  <si>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</si>
  <si>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</si>
  <si>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</si>
  <si>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</si>
  <si>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</si>
  <si>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</si>
  <si>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</si>
  <si>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</si>
  <si>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</si>
  <si>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</si>
  <si>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</si>
  <si>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</si>
  <si>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</si>
  <si>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</si>
  <si>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</si>
  <si>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</si>
  <si>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</si>
  <si>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</si>
  <si>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</si>
  <si>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</si>
  <si>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</si>
  <si>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</si>
  <si>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</si>
  <si>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</si>
  <si>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</si>
  <si>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</si>
  <si>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</si>
  <si>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</si>
  <si>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</si>
  <si>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</si>
  <si>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</si>
  <si>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</si>
  <si>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</si>
  <si>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</si>
  <si>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</si>
  <si>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</si>
  <si>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</si>
  <si>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</si>
  <si>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</si>
  <si>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</si>
  <si>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</si>
  <si>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</si>
  <si>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</si>
  <si>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</si>
  <si>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</si>
  <si>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</si>
  <si>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</si>
  <si>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</si>
  <si>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</si>
  <si>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</si>
  <si>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</si>
  <si>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</si>
  <si>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</si>
  <si>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</si>
  <si>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</si>
  <si>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</si>
  <si>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</si>
  <si>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</si>
  <si>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</si>
  <si>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</si>
  <si>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</si>
  <si>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</si>
  <si>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</si>
  <si>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</si>
  <si>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</si>
  <si>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</si>
  <si>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</si>
  <si>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</si>
  <si>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</si>
  <si>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</si>
  <si>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</si>
  <si>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</si>
  <si>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</si>
  <si>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</si>
  <si>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</si>
  <si>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</si>
  <si>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</si>
  <si>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</si>
  <si>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</si>
  <si>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</si>
  <si>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</si>
  <si>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</si>
  <si>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</si>
  <si>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</si>
  <si>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</si>
  <si>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</si>
  <si>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</si>
  <si>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</si>
  <si>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</si>
  <si>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</si>
  <si>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</si>
  <si>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</si>
  <si>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</si>
  <si>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</si>
  <si>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</si>
  <si>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</si>
  <si>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</si>
  <si>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</si>
  <si>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</si>
  <si>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</si>
  <si>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</si>
  <si>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</si>
  <si>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</si>
  <si>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</si>
  <si>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</si>
  <si>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</si>
  <si>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</si>
  <si>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</si>
  <si>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</si>
  <si>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</si>
  <si>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</si>
  <si>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</si>
  <si>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</si>
  <si>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</si>
  <si>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</si>
  <si>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</si>
  <si>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</si>
  <si>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</si>
  <si>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</si>
  <si>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</si>
  <si>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</si>
  <si>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</si>
  <si>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</si>
  <si>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</si>
  <si>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</si>
  <si>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</si>
  <si>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</si>
  <si>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</si>
  <si>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</si>
  <si>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</si>
  <si>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</si>
  <si>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</si>
  <si>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</si>
  <si>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</si>
  <si>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</si>
  <si>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</si>
  <si>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</si>
  <si>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</si>
  <si>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</si>
  <si>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</si>
  <si>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</si>
  <si>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</si>
  <si>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</si>
  <si>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</si>
  <si>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</si>
  <si>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</si>
  <si>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</si>
  <si>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</si>
  <si>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</si>
  <si>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</si>
  <si>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</si>
  <si>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</si>
  <si>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</si>
  <si>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</si>
  <si>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</si>
  <si>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</si>
  <si>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</si>
  <si>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</si>
  <si>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</si>
  <si>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</si>
  <si>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</si>
  <si>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</si>
  <si>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</si>
  <si>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</si>
  <si>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</si>
  <si>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</si>
  <si>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</si>
  <si>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</si>
  <si>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</si>
  <si>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</si>
  <si>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</si>
  <si>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</si>
  <si>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</si>
  <si>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</si>
  <si>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</si>
  <si>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</si>
  <si>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</si>
  <si>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</si>
  <si>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</si>
  <si>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</si>
  <si>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</si>
  <si>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</si>
  <si>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</si>
  <si>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</si>
  <si>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</si>
  <si>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</si>
  <si>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</si>
  <si>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</si>
  <si>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</si>
  <si>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</si>
  <si>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</si>
  <si>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</si>
  <si>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</si>
  <si>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</si>
  <si>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</si>
  <si>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</si>
  <si>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</si>
  <si>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</si>
  <si>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</si>
  <si>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</si>
  <si>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</si>
  <si>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</si>
  <si>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</si>
  <si>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</si>
  <si>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</si>
  <si>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</si>
  <si>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</si>
  <si>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</si>
  <si>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</si>
  <si>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</si>
  <si>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</si>
  <si>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</si>
  <si>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</si>
  <si>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</si>
  <si>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</si>
  <si>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</si>
  <si>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</si>
  <si>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</si>
  <si>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</si>
  <si>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</si>
  <si>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</si>
  <si>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</si>
  <si>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</si>
  <si>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</si>
  <si>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</si>
  <si>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</si>
  <si>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</si>
  <si>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</si>
  <si>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</si>
  <si>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</si>
  <si>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</si>
  <si>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</si>
  <si>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</si>
  <si>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</si>
  <si>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</si>
  <si>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</si>
  <si>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</si>
  <si>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</si>
  <si>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</si>
  <si>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</si>
  <si>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</si>
  <si>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</si>
  <si>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</si>
  <si>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</si>
  <si>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</si>
  <si>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</si>
  <si>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</si>
  <si>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</si>
  <si>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</si>
  <si>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</si>
  <si>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</si>
  <si>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</si>
  <si>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</si>
  <si>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</si>
  <si>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</si>
  <si>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</si>
  <si>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</si>
  <si>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</si>
  <si>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</si>
  <si>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</si>
  <si>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</si>
  <si>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</si>
  <si>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</si>
  <si>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</si>
  <si>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</si>
  <si>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</si>
  <si>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</si>
  <si>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</si>
  <si>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</si>
  <si>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</si>
  <si>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</si>
  <si>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</si>
  <si>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</si>
  <si>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</si>
  <si>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</si>
  <si>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</si>
  <si>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</si>
  <si>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</si>
  <si>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</si>
  <si>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</si>
  <si>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</si>
  <si>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</si>
  <si>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</si>
  <si>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</si>
  <si>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</si>
  <si>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</si>
  <si>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</si>
  <si>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</si>
  <si>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</si>
  <si>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</si>
  <si>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</si>
  <si>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</si>
  <si>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</si>
  <si>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</si>
  <si>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</si>
  <si>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</si>
  <si>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</si>
  <si>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</si>
  <si>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</si>
  <si>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</si>
  <si>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</si>
  <si>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</si>
  <si>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</si>
  <si>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</si>
  <si>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</si>
  <si>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</si>
  <si>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</si>
  <si>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</si>
  <si>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</si>
  <si>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</si>
  <si>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</si>
  <si>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</si>
  <si>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</si>
  <si>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</si>
  <si>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</si>
  <si>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</si>
  <si>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</si>
  <si>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</si>
  <si>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</si>
  <si>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</si>
  <si>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</si>
  <si>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</si>
  <si>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</si>
  <si>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</si>
  <si>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</si>
  <si>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</si>
  <si>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</si>
  <si>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</si>
  <si>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</si>
  <si>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</si>
  <si>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</si>
  <si>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</si>
  <si>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</si>
  <si>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</si>
  <si>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</si>
  <si>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</si>
  <si>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</si>
  <si>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</si>
  <si>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</si>
  <si>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</si>
  <si>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</si>
  <si>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</si>
  <si>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</si>
  <si>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</si>
  <si>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</si>
  <si>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</si>
  <si>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</si>
  <si>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</si>
  <si>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</si>
  <si>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</si>
  <si>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</si>
  <si>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</si>
  <si>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</si>
  <si>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</si>
  <si>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</si>
  <si>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</si>
  <si>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</si>
  <si>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</si>
  <si>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</si>
  <si>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</si>
  <si>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</si>
  <si>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</si>
  <si>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</si>
  <si>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</si>
  <si>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</si>
  <si>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</si>
  <si>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</si>
  <si>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</si>
  <si>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</si>
  <si>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</si>
  <si>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</si>
  <si>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</si>
  <si>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</si>
  <si>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</si>
  <si>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</si>
  <si>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</si>
  <si>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</si>
  <si>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</si>
  <si>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</si>
  <si>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</si>
  <si>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</si>
  <si>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</si>
  <si>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</si>
  <si>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</si>
  <si>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</si>
  <si>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</si>
  <si>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</si>
  <si>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</si>
  <si>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</si>
  <si>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</si>
  <si>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</si>
  <si>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</si>
  <si>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</si>
  <si>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</si>
  <si>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</si>
  <si>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</si>
  <si>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</si>
  <si>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</si>
  <si>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</si>
  <si>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</si>
  <si>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</si>
  <si>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</si>
  <si>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</si>
  <si>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</si>
  <si>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</si>
  <si>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</si>
  <si>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</si>
  <si>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</si>
  <si>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</si>
  <si>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</si>
  <si>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</si>
  <si>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</si>
  <si>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</si>
  <si>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</si>
  <si>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</si>
  <si>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</si>
  <si>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</si>
  <si>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</si>
  <si>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</si>
  <si>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</si>
  <si>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</si>
  <si>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</si>
  <si>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</si>
  <si>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</si>
  <si>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</si>
  <si>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</si>
  <si>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</si>
  <si>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</si>
  <si>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</si>
  <si>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</si>
  <si>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</si>
  <si>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</si>
  <si>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</si>
  <si>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</si>
  <si>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</si>
  <si>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</si>
  <si>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</si>
  <si>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</si>
  <si>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</si>
  <si>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</si>
  <si>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</si>
  <si>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</si>
  <si>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</si>
  <si>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</si>
  <si>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</si>
  <si>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</si>
  <si>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</si>
  <si>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</si>
  <si>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</si>
  <si>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</si>
  <si>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</si>
  <si>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</si>
  <si>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</si>
  <si>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</si>
  <si>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</si>
  <si>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</si>
  <si>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</si>
  <si>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</si>
  <si>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</si>
  <si>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</si>
  <si>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</si>
  <si>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</si>
  <si>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</si>
  <si>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</si>
  <si>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</si>
  <si>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</si>
  <si>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</si>
  <si>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</si>
  <si>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</si>
  <si>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</si>
  <si>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</si>
  <si>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</si>
  <si>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</si>
  <si>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</si>
  <si>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</si>
  <si>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</si>
  <si>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</si>
  <si>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</si>
  <si>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</si>
  <si>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</si>
  <si>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</si>
  <si>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</si>
  <si>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</si>
  <si>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</si>
  <si>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</si>
  <si>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</si>
  <si>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</si>
  <si>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</si>
  <si>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</si>
  <si>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</si>
  <si>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</si>
  <si>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</si>
  <si>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</si>
  <si>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</si>
  <si>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</si>
  <si>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</si>
  <si>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</si>
  <si>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</si>
  <si>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</si>
  <si>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</si>
  <si>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</si>
  <si>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</si>
  <si>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</si>
  <si>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</si>
  <si>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</si>
  <si>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</si>
  <si>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</si>
  <si>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</si>
  <si>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</si>
  <si>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</si>
  <si>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</si>
  <si>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</si>
  <si>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</si>
  <si>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</si>
  <si>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</si>
  <si>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</si>
  <si>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</si>
  <si>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</si>
  <si>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</si>
  <si>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</si>
  <si>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</si>
  <si>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</si>
  <si>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</si>
  <si>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</si>
  <si>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</si>
  <si>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</si>
  <si>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</si>
  <si>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</si>
  <si>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</si>
  <si>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</si>
  <si>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</si>
  <si>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</si>
  <si>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</si>
  <si>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</si>
  <si>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</si>
  <si>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</si>
  <si>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</si>
  <si>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</si>
  <si>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</si>
  <si>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</si>
  <si>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</si>
  <si>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</si>
  <si>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</si>
  <si>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</si>
  <si>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</si>
  <si>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</si>
  <si>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</si>
  <si>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</si>
  <si>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</si>
  <si>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</si>
  <si>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</si>
  <si>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</si>
  <si>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</si>
  <si>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</si>
  <si>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</si>
  <si>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</si>
  <si>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</si>
  <si>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</si>
  <si>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</si>
  <si>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</si>
  <si>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</si>
  <si>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</si>
  <si>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</si>
  <si>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</si>
  <si>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</si>
  <si>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</si>
  <si>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</si>
  <si>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</si>
  <si>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</si>
  <si>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</si>
  <si>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</si>
  <si>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</si>
  <si>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</si>
  <si>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</si>
  <si>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</si>
  <si>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</si>
  <si>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</si>
  <si>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</si>
  <si>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</si>
  <si>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</si>
  <si>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</si>
  <si>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</si>
  <si>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</si>
  <si>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</si>
  <si>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</si>
  <si>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</si>
  <si>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</si>
  <si>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</si>
  <si>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</si>
  <si>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</si>
  <si>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</si>
  <si>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</si>
  <si>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</si>
  <si>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</si>
  <si>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</si>
  <si>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</si>
  <si>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</si>
  <si>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</si>
  <si>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</si>
  <si>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</si>
  <si>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</si>
  <si>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</si>
  <si>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</si>
  <si>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</si>
  <si>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</si>
  <si>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</si>
  <si>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</si>
  <si>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</si>
  <si>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</si>
  <si>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</si>
  <si>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</si>
  <si>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</si>
  <si>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</si>
  <si>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</si>
  <si>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</si>
  <si>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</si>
  <si>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</si>
  <si>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</si>
  <si>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</si>
  <si>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</si>
  <si>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</si>
  <si>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</si>
  <si>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</si>
  <si>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</si>
  <si>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</si>
  <si>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</si>
  <si>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</si>
  <si>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</si>
  <si>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</si>
  <si>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</si>
  <si>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</si>
  <si>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</si>
  <si>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</si>
  <si>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</si>
  <si>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</si>
  <si>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</si>
  <si>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</si>
  <si>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</si>
  <si>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</si>
  <si>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</si>
  <si>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</si>
  <si>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</si>
  <si>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</si>
  <si>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</si>
  <si>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</si>
  <si>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</si>
  <si>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</si>
  <si>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</si>
  <si>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</si>
  <si>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</si>
  <si>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</si>
  <si>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</si>
  <si>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</si>
  <si>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</si>
  <si>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</si>
  <si>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</si>
  <si>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</si>
  <si>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</si>
  <si>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</si>
  <si>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</si>
  <si>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</si>
  <si>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</si>
  <si>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</si>
  <si>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</si>
  <si>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</si>
  <si>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</si>
  <si>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</si>
  <si>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</si>
  <si>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</si>
  <si>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</si>
  <si>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</si>
  <si>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</si>
  <si>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</si>
  <si>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</si>
  <si>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</si>
  <si>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</si>
  <si>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</si>
  <si>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</si>
  <si>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</si>
  <si>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</si>
  <si>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</si>
  <si>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</si>
  <si>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</si>
  <si>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</si>
  <si>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</si>
  <si>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</si>
  <si>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</si>
  <si>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</si>
  <si>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</si>
  <si>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</si>
  <si>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</si>
  <si>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</si>
  <si>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</si>
  <si>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</si>
  <si>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</si>
  <si>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</si>
  <si>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</si>
  <si>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</si>
  <si>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</si>
  <si>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</si>
  <si>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</si>
  <si>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</si>
  <si>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</si>
  <si>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</si>
  <si>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</si>
  <si>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</si>
  <si>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</si>
  <si>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</si>
  <si>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</si>
  <si>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</si>
  <si>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</si>
  <si>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</si>
  <si>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</si>
  <si>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</si>
  <si>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</si>
  <si>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</si>
  <si>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</si>
  <si>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</si>
  <si>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</si>
  <si>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</si>
  <si>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</si>
  <si>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</si>
  <si>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</si>
  <si>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</si>
  <si>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</si>
  <si>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</si>
  <si>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</si>
  <si>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</si>
  <si>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</si>
  <si>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</si>
  <si>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</si>
  <si>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</si>
  <si>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</si>
  <si>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</si>
  <si>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</si>
  <si>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</si>
  <si>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</si>
  <si>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</si>
  <si>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</si>
  <si>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</si>
  <si>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</si>
  <si>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</si>
  <si>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</si>
  <si>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</si>
  <si>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</si>
  <si>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</si>
  <si>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</si>
  <si>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</si>
  <si>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</si>
  <si>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</si>
  <si>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</si>
  <si>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</si>
  <si>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</si>
  <si>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</si>
  <si>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</si>
  <si>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</si>
  <si>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</si>
  <si>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</si>
  <si>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</si>
  <si>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</si>
  <si>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</si>
  <si>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</si>
  <si>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</si>
  <si>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</si>
  <si>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</si>
  <si>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</si>
  <si>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</si>
  <si>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</si>
  <si>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</si>
  <si>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</si>
  <si>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</si>
  <si>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</si>
  <si>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</si>
  <si>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</si>
  <si>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</si>
  <si>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</si>
  <si>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</si>
  <si>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</si>
  <si>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</si>
  <si>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</si>
  <si>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</si>
  <si>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</si>
  <si>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</si>
  <si>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</si>
  <si>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</si>
  <si>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</si>
  <si>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</si>
  <si>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</si>
  <si>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</si>
  <si>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</si>
  <si>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</si>
  <si>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</si>
  <si>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</si>
  <si>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</si>
  <si>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</si>
  <si>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</si>
  <si>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</si>
  <si>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</si>
  <si>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</si>
  <si>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</si>
  <si>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</si>
  <si>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</si>
  <si>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</si>
  <si>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</si>
  <si>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</si>
  <si>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</si>
  <si>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</si>
  <si>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</si>
  <si>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</si>
  <si>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</si>
  <si>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</si>
  <si>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</si>
  <si>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</si>
  <si>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</si>
  <si>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</si>
  <si>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</si>
  <si>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</si>
  <si>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</si>
  <si>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</si>
  <si>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</si>
  <si>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</si>
  <si>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</si>
  <si>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</si>
  <si>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</si>
  <si>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</si>
  <si>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</si>
  <si>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</si>
  <si>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</si>
  <si>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</si>
  <si>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</si>
  <si>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</si>
  <si>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</si>
  <si>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</si>
  <si>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</si>
  <si>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</si>
  <si>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</si>
  <si>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</si>
  <si>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</si>
  <si>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</si>
  <si>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</si>
  <si>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</si>
  <si>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</si>
  <si>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</si>
  <si>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</si>
  <si>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</si>
  <si>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</si>
  <si>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</si>
  <si>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</si>
  <si>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</si>
  <si>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</si>
  <si>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</si>
  <si>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</si>
  <si>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</si>
  <si>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</si>
  <si>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</si>
  <si>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</si>
  <si>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</si>
  <si>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</si>
  <si>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</si>
  <si>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</si>
  <si>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</si>
  <si>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</si>
  <si>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</si>
  <si>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</si>
  <si>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</si>
  <si>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</si>
  <si>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</si>
  <si>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</si>
  <si>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</si>
  <si>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</si>
  <si>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</si>
  <si>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</si>
  <si>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</si>
  <si>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</si>
  <si>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</si>
  <si>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</si>
  <si>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</si>
  <si>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</si>
  <si>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</si>
  <si>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</si>
  <si>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</si>
  <si>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</si>
  <si>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</si>
  <si>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</si>
  <si>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</si>
  <si>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</si>
  <si>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</si>
  <si>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</si>
  <si>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</si>
  <si>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</si>
  <si>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</si>
  <si>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</si>
  <si>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</si>
  <si>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</si>
  <si>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</si>
  <si>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</si>
  <si>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</si>
  <si>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</si>
  <si>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</si>
  <si>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</si>
  <si>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</si>
  <si>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</si>
  <si>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</si>
  <si>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</si>
  <si>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</si>
  <si>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</si>
  <si>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</si>
  <si>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</si>
  <si>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</si>
  <si>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</si>
  <si>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</si>
  <si>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</si>
  <si>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</si>
  <si>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</si>
  <si>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</si>
  <si>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</si>
  <si>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</si>
  <si>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</si>
  <si>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</si>
  <si>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</si>
  <si>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</si>
  <si>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</si>
  <si>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</si>
  <si>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</si>
  <si>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</si>
  <si>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</si>
  <si>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</si>
  <si>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</si>
  <si>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</si>
  <si>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</si>
  <si>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</si>
  <si>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</si>
  <si>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</si>
  <si>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</si>
  <si>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</si>
  <si>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</si>
  <si>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</si>
  <si>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</si>
  <si>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</si>
  <si>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</si>
  <si>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</si>
  <si>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</si>
  <si>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</si>
  <si>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</si>
  <si>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</si>
  <si>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</si>
  <si>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</si>
  <si>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</si>
  <si>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</si>
  <si>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</si>
  <si>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</si>
  <si>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</si>
  <si>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</si>
  <si>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</si>
  <si>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</si>
  <si>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</si>
  <si>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</si>
  <si>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</si>
  <si>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</si>
  <si>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</si>
  <si>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</si>
  <si>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</si>
  <si>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</si>
  <si>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</si>
  <si>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</si>
  <si>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</si>
  <si>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</si>
  <si>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</si>
  <si>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</si>
  <si>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</si>
  <si>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</si>
  <si>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</si>
  <si>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</si>
  <si>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</si>
  <si>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</si>
  <si>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</si>
  <si>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</si>
  <si>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</si>
  <si>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</si>
  <si>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</si>
  <si>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</si>
  <si>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</si>
  <si>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</si>
  <si>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</si>
  <si>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</si>
  <si>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</si>
  <si>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</si>
  <si>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</si>
  <si>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</si>
  <si>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</si>
  <si>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</si>
  <si>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</si>
  <si>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</si>
  <si>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</si>
  <si>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</si>
  <si>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</si>
  <si>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</si>
  <si>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</si>
  <si>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</si>
  <si>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</si>
  <si>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</si>
  <si>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</si>
  <si>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</si>
  <si>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</si>
  <si>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</si>
  <si>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</si>
  <si>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</si>
  <si>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</si>
  <si>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</si>
  <si>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</si>
  <si>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</si>
  <si>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</si>
  <si>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</si>
  <si>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</si>
  <si>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</si>
  <si>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</si>
  <si>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</si>
  <si>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</si>
  <si>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</si>
  <si>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</si>
  <si>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</si>
  <si>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</si>
  <si>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</si>
  <si>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</si>
  <si>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</si>
  <si>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</si>
  <si>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</si>
  <si>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</si>
  <si>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</si>
  <si>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</si>
  <si>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</si>
  <si>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</si>
  <si>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</si>
  <si>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</si>
  <si>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</si>
  <si>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</si>
  <si>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</si>
  <si>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</si>
  <si>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</si>
  <si>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</si>
  <si>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</si>
  <si>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</si>
  <si>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</si>
  <si>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</si>
  <si>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</si>
  <si>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</si>
  <si>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</si>
  <si>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</si>
  <si>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</si>
  <si>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</si>
  <si>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</si>
  <si>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</si>
  <si>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</si>
  <si>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</si>
  <si>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</si>
  <si>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</si>
  <si>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</si>
  <si>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</si>
  <si>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</si>
  <si>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</si>
  <si>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</si>
  <si>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</si>
  <si>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</si>
  <si>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</si>
  <si>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</si>
  <si>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</si>
  <si>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</si>
  <si>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</si>
  <si>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</si>
  <si>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</si>
  <si>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</si>
  <si>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</si>
  <si>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</si>
  <si>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</si>
  <si>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</si>
  <si>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</si>
  <si>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</si>
  <si>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</si>
  <si>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</si>
  <si>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</si>
  <si>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</si>
  <si>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</si>
  <si>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</si>
  <si>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</si>
  <si>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</si>
  <si>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</si>
  <si>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</si>
  <si>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</si>
  <si>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</si>
  <si>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</si>
  <si>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</si>
  <si>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</si>
  <si>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</si>
  <si>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</si>
  <si>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</si>
  <si>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</si>
  <si>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</si>
  <si>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</si>
  <si>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</si>
  <si>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</si>
  <si>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</si>
  <si>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</si>
  <si>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</si>
  <si>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</si>
  <si>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</si>
  <si>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</si>
  <si>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</si>
  <si>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</si>
  <si>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</si>
  <si>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</si>
  <si>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</si>
  <si>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</si>
  <si>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</si>
  <si>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</si>
  <si>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</si>
  <si>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</si>
  <si>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</si>
  <si>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</si>
  <si>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</si>
  <si>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</si>
  <si>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</si>
  <si>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</si>
  <si>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</si>
  <si>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</si>
  <si>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</si>
  <si>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</si>
  <si>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</si>
  <si>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</si>
  <si>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</si>
  <si>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</si>
  <si>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</si>
  <si>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</si>
  <si>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</si>
  <si>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</si>
  <si>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</si>
  <si>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</si>
  <si>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</si>
  <si>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</si>
  <si>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</si>
  <si>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</si>
  <si>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</si>
  <si>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</si>
  <si>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</si>
  <si>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</si>
  <si>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</si>
  <si>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</si>
  <si>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</si>
  <si>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</si>
  <si>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</si>
  <si>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</si>
  <si>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</si>
  <si>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</si>
  <si>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</si>
  <si>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</si>
  <si>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</si>
  <si>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</si>
  <si>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</si>
  <si>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</si>
  <si>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</si>
  <si>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</si>
  <si>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</si>
  <si>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</si>
  <si>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</si>
  <si>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</si>
  <si>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</si>
  <si>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</si>
  <si>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</si>
  <si>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</si>
  <si>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</si>
  <si>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</si>
  <si>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</si>
  <si>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</si>
  <si>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</si>
  <si>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</si>
  <si>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</si>
  <si>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</si>
  <si>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</si>
  <si>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</si>
  <si>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</si>
  <si>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</si>
  <si>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</si>
  <si>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</si>
  <si>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</si>
  <si>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</si>
  <si>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</si>
  <si>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</si>
  <si>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</si>
  <si>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</si>
  <si>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</si>
  <si>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</si>
  <si>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</si>
  <si>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</si>
  <si>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</si>
  <si>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</si>
  <si>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</si>
  <si>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</si>
  <si>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</si>
  <si>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</si>
  <si>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</si>
  <si>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</si>
  <si>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</si>
  <si>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</si>
  <si>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</si>
  <si>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</si>
  <si>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</si>
  <si>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</si>
  <si>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</si>
  <si>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</si>
  <si>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</si>
  <si>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</si>
  <si>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</si>
  <si>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</si>
  <si>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</si>
  <si>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</si>
  <si>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</si>
  <si>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</si>
  <si>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</si>
  <si>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</si>
  <si>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</si>
  <si>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</si>
  <si>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</si>
  <si>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</si>
  <si>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</si>
  <si>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</si>
  <si>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</si>
  <si>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</si>
  <si>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</si>
  <si>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</si>
  <si>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</si>
  <si>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</si>
  <si>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</si>
  <si>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</si>
  <si>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</si>
  <si>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</si>
  <si>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</si>
  <si>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</si>
  <si>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</si>
  <si>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</si>
  <si>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</si>
  <si>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</si>
  <si>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</si>
  <si>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</si>
  <si>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</si>
  <si>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</si>
  <si>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</si>
  <si>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</si>
  <si>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</si>
  <si>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</si>
  <si>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</si>
  <si>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</si>
  <si>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</si>
  <si>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</si>
  <si>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</si>
  <si>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</si>
  <si>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</si>
  <si>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</si>
  <si>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</si>
  <si>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</si>
  <si>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</si>
  <si>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</si>
  <si>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</si>
  <si>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</si>
  <si>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</si>
  <si>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</si>
  <si>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</si>
  <si>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</si>
  <si>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</si>
  <si>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</si>
  <si>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</si>
  <si>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</si>
  <si>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</si>
  <si>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</si>
  <si>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</si>
  <si>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</si>
  <si>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</si>
  <si>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</si>
  <si>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</si>
  <si>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</si>
  <si>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</si>
  <si>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</si>
  <si>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</si>
  <si>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</si>
  <si>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</si>
  <si>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</si>
  <si>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</si>
  <si>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</si>
  <si>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</si>
  <si>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</si>
  <si>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</si>
  <si>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</si>
  <si>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</si>
  <si>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</si>
  <si>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</si>
  <si>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</si>
  <si>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</si>
  <si>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</si>
  <si>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</si>
  <si>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</si>
  <si>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</si>
  <si>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</si>
  <si>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</si>
  <si>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</si>
  <si>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</si>
  <si>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</si>
  <si>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</si>
  <si>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</si>
  <si>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</si>
  <si>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</si>
  <si>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</si>
  <si>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</si>
  <si>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</si>
  <si>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</si>
  <si>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</si>
  <si>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</si>
  <si>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</si>
  <si>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</si>
  <si>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</si>
  <si>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</si>
  <si>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</si>
  <si>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</si>
  <si>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</si>
  <si>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</si>
  <si>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</si>
  <si>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</si>
  <si>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</si>
  <si>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</si>
  <si>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</si>
  <si>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</si>
  <si>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</si>
  <si>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</si>
  <si>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</si>
  <si>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</si>
  <si>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</si>
  <si>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</si>
  <si>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</si>
  <si>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</si>
  <si>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</si>
  <si>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</si>
  <si>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</si>
  <si>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</si>
  <si>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</si>
  <si>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</si>
  <si>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</si>
  <si>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</si>
  <si>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</si>
  <si>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</si>
  <si>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</si>
  <si>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</si>
  <si>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</si>
  <si>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</si>
  <si>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</si>
  <si>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</si>
  <si>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</si>
  <si>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</si>
  <si>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</si>
  <si>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</si>
  <si>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</si>
  <si>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</si>
  <si>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</si>
  <si>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</si>
  <si>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</si>
  <si>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</si>
  <si>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</si>
  <si>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</si>
  <si>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</si>
  <si>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</si>
  <si>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</si>
  <si>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</si>
  <si>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</si>
  <si>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</si>
  <si>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</si>
  <si>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</si>
  <si>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</si>
  <si>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</si>
  <si>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</si>
  <si>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</si>
  <si>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</si>
  <si>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</si>
  <si>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</si>
  <si>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</si>
  <si>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</si>
  <si>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</si>
  <si>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</si>
  <si>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</si>
  <si>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</si>
  <si>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</si>
  <si>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</si>
  <si>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</si>
  <si>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</si>
  <si>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</si>
  <si>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</si>
  <si>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</si>
  <si>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</si>
  <si>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</si>
  <si>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</si>
  <si>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</si>
  <si>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</si>
  <si>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</si>
  <si>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</si>
  <si>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</si>
  <si>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</si>
  <si>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</si>
  <si>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</si>
  <si>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</si>
  <si>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</si>
  <si>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</si>
  <si>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</si>
  <si>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</si>
  <si>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</si>
  <si>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</si>
  <si>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</si>
  <si>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</si>
  <si>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</si>
  <si>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</si>
  <si>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</si>
  <si>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</si>
  <si>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</si>
  <si>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</si>
  <si>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</si>
  <si>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</si>
  <si>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</si>
  <si>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</si>
  <si>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</si>
  <si>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</si>
  <si>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</si>
  <si>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</si>
  <si>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</si>
  <si>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</si>
  <si>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</si>
  <si>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</si>
  <si>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</si>
  <si>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</si>
  <si>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</si>
  <si>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</si>
  <si>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</si>
  <si>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</si>
  <si>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</si>
  <si>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</si>
  <si>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</si>
  <si>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</si>
  <si>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</si>
  <si>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</si>
  <si>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</si>
  <si>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</si>
  <si>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</si>
  <si>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</si>
  <si>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</si>
  <si>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</si>
  <si>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</si>
  <si>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</si>
  <si>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</si>
  <si>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</si>
  <si>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</si>
  <si>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</si>
  <si>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</si>
  <si>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</si>
  <si>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</si>
  <si>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</si>
  <si>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</si>
  <si>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</si>
  <si>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</si>
  <si>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</si>
  <si>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</si>
  <si>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</si>
  <si>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</si>
  <si>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</si>
  <si>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</si>
  <si>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</si>
  <si>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</si>
  <si>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</si>
  <si>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</si>
  <si>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</si>
  <si>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</si>
  <si>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</si>
  <si>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</si>
  <si>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</si>
  <si>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</si>
  <si>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</si>
  <si>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</si>
  <si>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</si>
  <si>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</si>
  <si>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</si>
  <si>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</si>
  <si>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</si>
  <si>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</si>
  <si>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</si>
  <si>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</si>
  <si>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</si>
  <si>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</si>
  <si>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</si>
  <si>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</si>
  <si>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</si>
  <si>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</si>
  <si>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</si>
  <si>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</si>
  <si>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</si>
  <si>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</si>
  <si>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</si>
  <si>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</si>
  <si>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</si>
  <si>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</si>
  <si>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</si>
  <si>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</si>
  <si>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</si>
  <si>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</si>
  <si>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</si>
  <si>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</si>
  <si>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</si>
  <si>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</si>
  <si>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</si>
  <si>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</si>
  <si>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</si>
  <si>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</si>
  <si>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</si>
  <si>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</si>
  <si>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</si>
  <si>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</si>
  <si>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</si>
  <si>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</si>
  <si>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</si>
  <si>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</si>
  <si>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</si>
  <si>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</si>
  <si>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</si>
  <si>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</si>
  <si>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</si>
  <si>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</si>
  <si>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</si>
  <si>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</si>
  <si>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</si>
  <si>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</si>
  <si>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</si>
  <si>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</si>
  <si>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</si>
  <si>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</si>
  <si>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</si>
  <si>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</si>
  <si>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</si>
  <si>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</si>
  <si>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</si>
  <si>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</si>
  <si>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</si>
  <si>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</si>
  <si>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</si>
  <si>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</si>
  <si>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</si>
  <si>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</si>
  <si>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</si>
  <si>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</si>
  <si>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</si>
  <si>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</si>
  <si>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</si>
  <si>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</si>
  <si>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</si>
  <si>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</si>
  <si>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</si>
  <si>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</si>
  <si>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</si>
  <si>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</si>
  <si>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</si>
  <si>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</si>
  <si>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</si>
  <si>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</si>
  <si>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</si>
  <si>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</si>
  <si>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</si>
  <si>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</si>
  <si>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</si>
  <si>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</si>
  <si>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</si>
  <si>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</si>
  <si>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</si>
  <si>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</si>
  <si>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</si>
  <si>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</si>
  <si>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</si>
  <si>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</si>
  <si>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</si>
  <si>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</si>
  <si>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</si>
  <si>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</si>
  <si>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</si>
  <si>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</si>
  <si>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</si>
  <si>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</si>
  <si>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</si>
  <si>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</si>
  <si>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</si>
  <si>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</si>
  <si>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</si>
  <si>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</si>
  <si>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</si>
  <si>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</si>
  <si>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</si>
  <si>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</si>
  <si>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</si>
  <si>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</si>
  <si>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</si>
  <si>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</si>
  <si>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</si>
  <si>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</si>
  <si>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</si>
  <si>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</si>
  <si>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</si>
  <si>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</si>
  <si>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</si>
  <si>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</si>
  <si>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</si>
  <si>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</si>
  <si>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</si>
  <si>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</si>
  <si>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</si>
  <si>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</si>
  <si>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</si>
  <si>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</si>
  <si>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</si>
  <si>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</si>
  <si>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</si>
  <si>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</si>
  <si>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</si>
  <si>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</si>
  <si>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</si>
  <si>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</si>
  <si>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</si>
  <si>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</si>
  <si>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</si>
  <si>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</si>
  <si>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</si>
  <si>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</si>
  <si>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</si>
  <si>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</si>
  <si>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</si>
  <si>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</si>
  <si>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</si>
  <si>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</si>
  <si>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</si>
  <si>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</si>
  <si>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</si>
  <si>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</si>
  <si>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</si>
  <si>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</si>
  <si>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</si>
  <si>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</si>
  <si>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</si>
  <si>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</si>
  <si>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</si>
  <si>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</si>
  <si>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</si>
  <si>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</si>
  <si>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</si>
  <si>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</si>
  <si>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</si>
  <si>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</si>
  <si>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</si>
  <si>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</si>
  <si>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</si>
  <si>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</si>
  <si>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</si>
  <si>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</si>
  <si>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</si>
  <si>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</si>
  <si>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</si>
  <si>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</si>
  <si>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</si>
  <si>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</si>
  <si>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</si>
  <si>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</si>
  <si>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</si>
  <si>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</si>
  <si>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</si>
  <si>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</si>
  <si>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</si>
  <si>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</si>
  <si>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</si>
  <si>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</si>
  <si>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</si>
  <si>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</si>
  <si>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</si>
  <si>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</si>
  <si>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</si>
  <si>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</si>
  <si>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</si>
  <si>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</si>
  <si>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</si>
  <si>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</si>
  <si>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</si>
  <si>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</si>
  <si>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</si>
  <si>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</si>
  <si>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</si>
  <si>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</si>
  <si>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</si>
  <si>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</si>
  <si>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</si>
  <si>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</si>
  <si>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</si>
  <si>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</si>
  <si>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</si>
  <si>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</si>
  <si>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</si>
  <si>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</si>
  <si>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</si>
  <si>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</si>
  <si>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</si>
  <si>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</si>
  <si>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</si>
  <si>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</si>
  <si>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</si>
  <si>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</si>
  <si>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</si>
  <si>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</si>
  <si>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</si>
  <si>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</si>
  <si>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</si>
  <si>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</si>
  <si>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</si>
  <si>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</si>
  <si>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</si>
  <si>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</si>
  <si>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</si>
  <si>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</si>
  <si>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</si>
  <si>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</si>
  <si>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</si>
  <si>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</si>
  <si>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</si>
  <si>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</si>
  <si>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</si>
  <si>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</si>
  <si>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</si>
  <si>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</si>
  <si>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</si>
  <si>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</si>
  <si>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</si>
  <si>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</si>
  <si>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</si>
  <si>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</si>
  <si>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</si>
  <si>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</si>
  <si>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</si>
  <si>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</si>
  <si>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</si>
  <si>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</si>
  <si>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</si>
  <si>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</si>
  <si>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</si>
  <si>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</si>
  <si>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</si>
  <si>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</si>
  <si>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</si>
  <si>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</si>
  <si>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</si>
  <si>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</si>
  <si>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</si>
  <si>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</si>
  <si>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</si>
  <si>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</si>
  <si>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</si>
  <si>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</si>
  <si>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</si>
  <si>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</si>
  <si>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</si>
  <si>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</si>
  <si>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</si>
  <si>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</si>
  <si>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</si>
  <si>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</si>
  <si>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</si>
  <si>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</si>
  <si>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</si>
  <si>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</si>
  <si>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</si>
  <si>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</si>
  <si>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</si>
  <si>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</si>
  <si>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</si>
  <si>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</si>
  <si>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</si>
  <si>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</si>
  <si>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</si>
  <si>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</si>
  <si>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</si>
  <si>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</si>
  <si>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</si>
  <si>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</si>
  <si>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</si>
  <si>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</si>
  <si>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</si>
  <si>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</si>
  <si>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</si>
  <si>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</si>
  <si>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</si>
  <si>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</si>
  <si>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</si>
  <si>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</si>
  <si>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</si>
  <si>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</si>
  <si>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</si>
  <si>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</si>
  <si>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</si>
  <si>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</si>
  <si>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</si>
  <si>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</si>
  <si>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</si>
  <si>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</si>
  <si>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</si>
  <si>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</si>
  <si>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</si>
  <si>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</si>
  <si>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</si>
  <si>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</si>
  <si>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</si>
  <si>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</si>
  <si>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</si>
  <si>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</si>
  <si>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</si>
  <si>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</si>
  <si>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</si>
  <si>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</si>
  <si>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</si>
  <si>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</si>
  <si>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</si>
  <si>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</si>
  <si>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</si>
  <si>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</si>
  <si>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</si>
  <si>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</si>
  <si>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</si>
  <si>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</si>
  <si>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</si>
  <si>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</si>
  <si>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</si>
  <si>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</si>
  <si>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</si>
  <si>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</si>
  <si>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</si>
  <si>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</si>
  <si>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</si>
  <si>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</si>
  <si>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</si>
  <si>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</si>
  <si>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</si>
  <si>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</si>
  <si>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</si>
  <si>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</si>
  <si>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</si>
  <si>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</si>
  <si>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</si>
  <si>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</si>
  <si>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</si>
  <si>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</si>
  <si>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</si>
  <si>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</si>
  <si>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</si>
  <si>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</si>
  <si>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</si>
  <si>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</si>
  <si>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</si>
  <si>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</si>
  <si>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</si>
  <si>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</si>
  <si>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</si>
  <si>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</si>
  <si>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</si>
  <si>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</si>
  <si>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</si>
  <si>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</si>
  <si>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</si>
  <si>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</si>
  <si>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</si>
  <si>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</si>
  <si>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</si>
  <si>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</si>
  <si>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</si>
  <si>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</si>
  <si>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</si>
  <si>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</si>
  <si>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</si>
  <si>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</si>
  <si>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</si>
  <si>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</si>
  <si>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</si>
  <si>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</si>
  <si>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</si>
  <si>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</si>
  <si>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</si>
  <si>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</si>
  <si>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</si>
  <si>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</si>
  <si>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</si>
  <si>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</si>
  <si>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</si>
  <si>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</si>
  <si>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</si>
  <si>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</si>
  <si>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</si>
  <si>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</si>
  <si>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</si>
  <si>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</si>
  <si>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</si>
  <si>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</si>
  <si>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</si>
  <si>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</si>
  <si>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</si>
  <si>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</si>
  <si>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</si>
  <si>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</si>
  <si>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</si>
  <si>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</si>
  <si>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</si>
  <si>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</si>
  <si>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</si>
  <si>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</si>
  <si>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</si>
  <si>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</si>
  <si>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</si>
  <si>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</si>
  <si>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</si>
  <si>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</si>
  <si>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</si>
  <si>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</si>
  <si>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</si>
  <si>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</si>
  <si>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</si>
  <si>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</si>
  <si>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</si>
  <si>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</si>
  <si>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</si>
  <si>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</si>
  <si>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</si>
  <si>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</si>
  <si>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</si>
  <si>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</si>
  <si>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</si>
  <si>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</si>
  <si>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</si>
  <si>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</si>
  <si>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</si>
  <si>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</si>
  <si>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</si>
  <si>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</si>
  <si>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</si>
  <si>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</si>
  <si>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</si>
  <si>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</si>
  <si>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</si>
  <si>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</si>
  <si>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</si>
  <si>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</si>
  <si>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</si>
  <si>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</si>
  <si>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</si>
  <si>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</si>
  <si>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</si>
  <si>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</si>
  <si>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</si>
  <si>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</si>
  <si>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</si>
  <si>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</si>
  <si>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</si>
  <si>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</si>
  <si>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</si>
  <si>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</si>
  <si>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</si>
  <si>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</si>
  <si>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</si>
  <si>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</si>
  <si>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</si>
  <si>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</si>
  <si>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</si>
  <si>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</si>
  <si>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</si>
  <si>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</si>
  <si>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</si>
  <si>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</si>
  <si>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</si>
  <si>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</si>
  <si>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</si>
  <si>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</si>
  <si>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</si>
  <si>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</si>
  <si>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</si>
  <si>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</si>
  <si>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</si>
  <si>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</si>
  <si>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</si>
  <si>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</si>
  <si>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</si>
  <si>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</si>
  <si>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</si>
  <si>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</si>
  <si>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</si>
  <si>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</si>
  <si>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</si>
  <si>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</si>
  <si>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</si>
  <si>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</si>
  <si>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</si>
  <si>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</si>
  <si>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</si>
  <si>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</si>
  <si>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</si>
  <si>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</si>
  <si>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</si>
  <si>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</si>
  <si>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</si>
  <si>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</si>
  <si>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</si>
  <si>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</si>
  <si>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</si>
  <si>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</si>
  <si>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</si>
  <si>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</si>
  <si>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</si>
  <si>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</si>
  <si>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</si>
  <si>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</si>
  <si>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</si>
  <si>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</si>
  <si>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</si>
  <si>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</si>
  <si>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</si>
  <si>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</si>
  <si>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</si>
  <si>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</si>
  <si>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</si>
  <si>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</si>
  <si>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</si>
  <si>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</si>
  <si>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</si>
  <si>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</si>
  <si>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</si>
  <si>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</si>
  <si>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</si>
  <si>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</si>
  <si>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</si>
  <si>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</si>
  <si>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</si>
  <si>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</si>
  <si>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</si>
  <si>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</si>
  <si>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</si>
  <si>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</si>
  <si>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</si>
  <si>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</si>
  <si>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</si>
  <si>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</si>
  <si>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</si>
  <si>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</si>
  <si>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</si>
  <si>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</si>
  <si>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</si>
  <si>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</si>
  <si>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</si>
  <si>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</si>
  <si>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</si>
  <si>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</si>
  <si>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</si>
  <si>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</si>
  <si>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</si>
  <si>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</si>
  <si>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</si>
  <si>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</si>
  <si>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</si>
  <si>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</si>
  <si>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</si>
  <si>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</si>
  <si>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</si>
  <si>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</si>
  <si>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</si>
  <si>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</si>
  <si>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</si>
  <si>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</si>
  <si>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</si>
  <si>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</si>
  <si>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</si>
  <si>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</si>
  <si>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</si>
  <si>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</si>
  <si>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</si>
  <si>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</si>
  <si>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</si>
  <si>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</si>
  <si>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</si>
  <si>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</si>
  <si>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</si>
  <si>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</si>
  <si>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</si>
  <si>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</si>
  <si>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</si>
  <si>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</si>
  <si>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</si>
  <si>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</si>
  <si>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</si>
  <si>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</si>
  <si>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</si>
  <si>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</si>
  <si>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</si>
  <si>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</si>
  <si>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</si>
  <si>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</si>
  <si>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</si>
  <si>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</si>
  <si>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</si>
  <si>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</si>
  <si>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</si>
  <si>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</si>
  <si>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</si>
  <si>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</si>
  <si>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</si>
  <si>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</si>
  <si>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</si>
  <si>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</si>
  <si>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</si>
  <si>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</si>
  <si>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</si>
  <si>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</si>
  <si>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</si>
  <si>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</si>
  <si>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</si>
  <si>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</si>
  <si>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</si>
  <si>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</si>
  <si>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</si>
  <si>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</si>
  <si>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</si>
  <si>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</si>
  <si>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</si>
  <si>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</si>
  <si>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</si>
  <si>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</si>
  <si>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</si>
  <si>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</si>
  <si>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</si>
  <si>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</si>
  <si>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</si>
  <si>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</si>
  <si>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</si>
  <si>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</si>
  <si>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</si>
  <si>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</si>
  <si>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</si>
  <si>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</si>
  <si>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</si>
  <si>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</si>
  <si>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</si>
  <si>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</si>
  <si>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</si>
  <si>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</si>
  <si>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</si>
  <si>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</si>
  <si>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</si>
  <si>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</si>
  <si>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</si>
  <si>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</si>
  <si>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</si>
  <si>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</si>
  <si>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</si>
  <si>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</si>
  <si>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</si>
  <si>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</si>
  <si>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</si>
  <si>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</si>
  <si>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</si>
  <si>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</si>
  <si>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</si>
  <si>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</si>
  <si>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</si>
  <si>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</si>
  <si>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</si>
  <si>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</si>
  <si>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</si>
  <si>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</si>
  <si>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</si>
  <si>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</si>
  <si>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</si>
  <si>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</si>
  <si>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</si>
  <si>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</si>
  <si>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</si>
  <si>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</si>
  <si>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</si>
  <si>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</si>
  <si>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</si>
  <si>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</si>
  <si>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</si>
  <si>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</si>
  <si>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</si>
  <si>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</si>
  <si>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</si>
  <si>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</si>
  <si>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</si>
  <si>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</si>
  <si>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</si>
  <si>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</si>
  <si>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</si>
  <si>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</si>
  <si>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</si>
  <si>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</si>
  <si>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</si>
  <si>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</si>
  <si>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</si>
  <si>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</si>
  <si>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</si>
  <si>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</si>
  <si>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</si>
  <si>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</si>
  <si>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</si>
  <si>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</si>
  <si>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</si>
  <si>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</si>
  <si>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</si>
  <si>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</si>
  <si>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</si>
  <si>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</si>
  <si>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</si>
  <si>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</si>
  <si>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</si>
  <si>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</si>
  <si>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</si>
  <si>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</si>
  <si>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</si>
  <si>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</si>
  <si>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</si>
  <si>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</si>
  <si>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</si>
  <si>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</si>
  <si>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</si>
  <si>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</si>
  <si>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</si>
  <si>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</si>
  <si>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</si>
  <si>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</si>
  <si>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</si>
  <si>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</si>
  <si>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</si>
  <si>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</si>
  <si>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</si>
  <si>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</si>
  <si>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</si>
  <si>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</si>
  <si>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</si>
  <si>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</si>
  <si>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</si>
  <si>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</si>
  <si>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</si>
  <si>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</si>
  <si>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</si>
  <si>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</si>
  <si>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</si>
  <si>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</si>
  <si>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</si>
  <si>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</si>
  <si>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</si>
  <si>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</si>
  <si>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</si>
  <si>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</si>
  <si>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</si>
  <si>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</si>
  <si>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</si>
  <si>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</si>
  <si>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</si>
  <si>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</si>
  <si>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</si>
  <si>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</si>
  <si>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</si>
  <si>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</si>
  <si>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</si>
  <si>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</si>
  <si>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</si>
  <si>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</si>
  <si>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</si>
  <si>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</si>
  <si>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</si>
  <si>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</si>
  <si>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</si>
  <si>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</si>
  <si>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</si>
  <si>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</si>
  <si>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</si>
  <si>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</si>
  <si>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</si>
  <si>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</si>
  <si>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</si>
  <si>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</si>
  <si>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</si>
  <si>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</si>
  <si>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</si>
  <si>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</si>
  <si>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</si>
  <si>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</si>
  <si>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</si>
  <si>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</si>
  <si>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</si>
  <si>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</si>
  <si>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</si>
  <si>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</si>
  <si>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</si>
  <si>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</si>
  <si>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</si>
  <si>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</si>
  <si>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</si>
  <si>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</si>
  <si>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</si>
  <si>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</si>
  <si>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</si>
  <si>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</si>
  <si>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</si>
  <si>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</si>
  <si>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</si>
  <si>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</si>
  <si>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</si>
  <si>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</si>
  <si>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</si>
  <si>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</si>
  <si>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</si>
  <si>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</si>
  <si>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</si>
  <si>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</si>
  <si>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</si>
  <si>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</si>
  <si>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</si>
  <si>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</si>
  <si>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</si>
  <si>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</si>
  <si>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</si>
  <si>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</si>
  <si>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</si>
  <si>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</si>
  <si>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</si>
  <si>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</si>
  <si>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</si>
  <si>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</si>
  <si>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</si>
  <si>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</si>
  <si>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</si>
  <si>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</si>
  <si>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</si>
  <si>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</si>
  <si>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</si>
  <si>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</si>
  <si>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</si>
  <si>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</si>
  <si>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</si>
  <si>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</si>
  <si>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</si>
  <si>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</si>
  <si>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</si>
  <si>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</si>
  <si>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</si>
  <si>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</si>
  <si>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</si>
  <si>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</si>
  <si>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</si>
  <si>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</si>
  <si>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</si>
  <si>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</si>
  <si>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</si>
  <si>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</si>
  <si>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</si>
  <si>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</si>
  <si>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</si>
  <si>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</si>
  <si>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</si>
  <si>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</si>
  <si>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</si>
  <si>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</si>
  <si>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</si>
  <si>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</si>
  <si>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</si>
  <si>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</si>
  <si>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</si>
  <si>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</si>
  <si>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</si>
  <si>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</si>
  <si>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</si>
  <si>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</si>
  <si>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</si>
  <si>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</si>
  <si>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</si>
  <si>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</si>
  <si>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</si>
  <si>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</si>
  <si>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</si>
  <si>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</si>
  <si>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</si>
  <si>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</si>
  <si>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</si>
  <si>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</si>
  <si>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</si>
  <si>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</si>
  <si>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</si>
  <si>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</si>
  <si>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</si>
  <si>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</si>
  <si>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</si>
  <si>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</si>
  <si>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</si>
  <si>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</si>
  <si>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</si>
  <si>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</si>
  <si>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</si>
  <si>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</si>
  <si>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</si>
  <si>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</si>
  <si>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</si>
  <si>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</si>
  <si>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</si>
  <si>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</si>
  <si>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</si>
  <si>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</si>
  <si>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</si>
  <si>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</si>
  <si>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</si>
  <si>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</si>
  <si>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</si>
  <si>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</si>
  <si>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</si>
  <si>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</si>
  <si>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</si>
  <si>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</si>
  <si>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</si>
  <si>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</si>
  <si>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</si>
  <si>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</si>
  <si>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</si>
  <si>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</si>
  <si>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</si>
  <si>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</si>
  <si>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</si>
  <si>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</si>
  <si>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</si>
  <si>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</si>
  <si>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</si>
  <si>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</si>
  <si>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</si>
  <si>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</si>
  <si>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</si>
  <si>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</si>
  <si>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</si>
  <si>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</si>
  <si>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</si>
  <si>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</si>
  <si>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</si>
  <si>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</si>
  <si>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</si>
  <si>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</si>
  <si>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</si>
  <si>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</si>
  <si>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</si>
  <si>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</si>
  <si>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</si>
  <si>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</si>
  <si>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</si>
  <si>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</si>
  <si>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</si>
  <si>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</si>
  <si>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</si>
  <si>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</si>
  <si>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</si>
  <si>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</si>
  <si>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</si>
  <si>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</si>
  <si>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</si>
  <si>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</si>
  <si>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</si>
  <si>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</si>
  <si>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</si>
  <si>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</si>
  <si>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</si>
  <si>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</si>
  <si>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</si>
  <si>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</si>
  <si>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</si>
  <si>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</si>
  <si>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</si>
  <si>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</si>
  <si>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</si>
  <si>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</si>
  <si>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</si>
  <si>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</si>
  <si>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</si>
  <si>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</si>
  <si>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</si>
  <si>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</si>
  <si>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</si>
  <si>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</si>
  <si>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</si>
  <si>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</si>
  <si>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</si>
  <si>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</si>
  <si>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</si>
  <si>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</si>
  <si>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</si>
  <si>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</si>
  <si>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</si>
  <si>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</si>
  <si>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</si>
  <si>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</si>
  <si>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</si>
  <si>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</si>
  <si>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</si>
  <si>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</si>
  <si>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</si>
  <si>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</si>
  <si>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</si>
  <si>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</si>
  <si>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</si>
  <si>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</si>
  <si>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</si>
  <si>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</si>
  <si>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</si>
  <si>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</si>
  <si>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</si>
  <si>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</si>
  <si>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</si>
  <si>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</si>
  <si>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</si>
  <si>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</si>
  <si>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</si>
  <si>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</si>
  <si>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</si>
  <si>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</si>
  <si>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</si>
  <si>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</si>
  <si>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</si>
  <si>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</si>
  <si>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</si>
  <si>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</si>
  <si>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</si>
  <si>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</si>
  <si>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</si>
  <si>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</si>
  <si>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</si>
  <si>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</si>
  <si>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</si>
  <si>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</si>
  <si>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</si>
  <si>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</si>
  <si>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</si>
  <si>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</si>
  <si>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</si>
  <si>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</si>
  <si>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</si>
  <si>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</si>
  <si>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</si>
  <si>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</si>
  <si>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</si>
  <si>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</si>
  <si>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</si>
  <si>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</si>
  <si>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</si>
  <si>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</si>
  <si>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</si>
  <si>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</si>
  <si>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</si>
  <si>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</si>
  <si>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</si>
  <si>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</si>
  <si>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</si>
  <si>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</si>
  <si>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</si>
  <si>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</si>
  <si>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</si>
  <si>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</si>
  <si>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</si>
  <si>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</si>
  <si>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</si>
  <si>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</si>
  <si>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</si>
  <si>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</si>
  <si>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</si>
  <si>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</si>
  <si>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</si>
  <si>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</si>
  <si>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</si>
  <si>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</si>
  <si>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</si>
  <si>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</si>
  <si>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</si>
  <si>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</si>
  <si>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</si>
  <si>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</si>
  <si>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</si>
  <si>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</si>
  <si>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</si>
  <si>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</si>
  <si>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</si>
  <si>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</si>
  <si>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</si>
  <si>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</si>
  <si>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</si>
  <si>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</si>
  <si>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</si>
  <si>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</si>
  <si>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</si>
  <si>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</si>
  <si>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</si>
  <si>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</si>
  <si>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</si>
  <si>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</si>
  <si>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</si>
  <si>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</si>
  <si>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</si>
  <si>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</si>
  <si>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</si>
  <si>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</si>
  <si>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</si>
  <si>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</si>
  <si>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</si>
  <si>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</si>
  <si>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</si>
  <si>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</si>
  <si>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</si>
  <si>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</si>
  <si>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</si>
  <si>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</si>
  <si>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</si>
  <si>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</si>
  <si>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</si>
  <si>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</si>
  <si>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</si>
  <si>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</si>
  <si>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</si>
  <si>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</si>
  <si>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</si>
  <si>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</si>
  <si>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</si>
  <si>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</si>
  <si>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</si>
  <si>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</si>
  <si>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</si>
  <si>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</si>
  <si>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</si>
  <si>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</si>
  <si>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</si>
  <si>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</si>
  <si>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</si>
  <si>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</si>
  <si>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</si>
  <si>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</si>
  <si>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</si>
  <si>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</si>
  <si>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</si>
  <si>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</si>
  <si>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</si>
  <si>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</si>
  <si>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</si>
  <si>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</si>
  <si>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</si>
  <si>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</si>
  <si>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</si>
  <si>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</si>
  <si>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</si>
  <si>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</si>
  <si>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</si>
  <si>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</si>
  <si>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</si>
  <si>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</si>
  <si>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</si>
  <si>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</si>
  <si>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</si>
  <si>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</si>
  <si>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</si>
  <si>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</si>
  <si>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</si>
  <si>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</si>
  <si>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</si>
  <si>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</si>
  <si>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</si>
  <si>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</si>
  <si>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</si>
  <si>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</si>
  <si>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</si>
  <si>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</si>
  <si>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</si>
  <si>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</si>
  <si>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</si>
  <si>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</si>
  <si>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</si>
  <si>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</si>
  <si>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</si>
  <si>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</si>
  <si>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</si>
  <si>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</si>
  <si>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</si>
  <si>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</si>
  <si>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</si>
  <si>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</si>
  <si>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</si>
  <si>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</si>
  <si>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</si>
  <si>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</si>
  <si>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</si>
  <si>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</si>
  <si>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</si>
  <si>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</si>
  <si>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</si>
  <si>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</si>
  <si>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</si>
  <si>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</si>
  <si>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</si>
  <si>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</si>
  <si>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</si>
  <si>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</si>
  <si>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</si>
  <si>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</si>
  <si>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</si>
  <si>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</si>
  <si>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</si>
  <si>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</si>
  <si>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</si>
  <si>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</si>
  <si>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</si>
  <si>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</si>
  <si>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</si>
  <si>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</si>
  <si>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</si>
  <si>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</si>
  <si>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</si>
  <si>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</si>
  <si>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</si>
  <si>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</si>
  <si>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</si>
  <si>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</si>
  <si>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</si>
  <si>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</si>
  <si>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</si>
  <si>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</si>
  <si>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</si>
  <si>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</si>
  <si>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</si>
  <si>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</si>
  <si>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</si>
  <si>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</si>
  <si>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</si>
  <si>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</si>
  <si>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</si>
  <si>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</si>
  <si>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</si>
  <si>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</si>
  <si>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</si>
  <si>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</si>
  <si>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</si>
  <si>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</si>
  <si>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</si>
  <si>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</si>
  <si>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</si>
  <si>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</si>
  <si>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</si>
  <si>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</si>
  <si>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</si>
  <si>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</si>
  <si>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</si>
  <si>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</si>
  <si>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</si>
  <si>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</si>
  <si>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</si>
  <si>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</si>
  <si>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</si>
  <si>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</si>
  <si>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</si>
  <si>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</si>
  <si>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</si>
  <si>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</si>
  <si>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</si>
  <si>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</si>
  <si>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</si>
  <si>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</si>
  <si>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</si>
  <si>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</si>
  <si>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</si>
  <si>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</si>
  <si>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</si>
  <si>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</si>
  <si>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</si>
  <si>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</si>
  <si>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</si>
  <si>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</si>
  <si>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</si>
  <si>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</si>
  <si>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</si>
  <si>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</si>
  <si>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</si>
  <si>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</si>
  <si>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</si>
  <si>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</si>
  <si>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</si>
  <si>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</si>
  <si>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</si>
  <si>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</si>
  <si>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</si>
  <si>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</si>
  <si>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</si>
  <si>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</si>
  <si>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</si>
  <si>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</si>
  <si>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</si>
  <si>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</si>
  <si>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</si>
  <si>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</si>
  <si>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</si>
  <si>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</si>
  <si>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</si>
  <si>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</si>
  <si>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</si>
  <si>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</si>
  <si>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</si>
  <si>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</si>
  <si>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</si>
  <si>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</si>
  <si>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</si>
  <si>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</si>
  <si>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</si>
  <si>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</si>
  <si>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</si>
  <si>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</si>
  <si>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</si>
  <si>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</si>
  <si>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</si>
  <si>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</si>
  <si>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</si>
  <si>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</si>
  <si>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</si>
  <si>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</si>
  <si>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</si>
  <si>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</si>
  <si>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</si>
  <si>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</si>
  <si>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</si>
  <si>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</si>
  <si>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</si>
  <si>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</si>
  <si>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</si>
  <si>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</si>
  <si>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</si>
  <si>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</si>
  <si>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</si>
  <si>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</si>
  <si>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</si>
  <si>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</si>
  <si>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</si>
  <si>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</si>
  <si>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</si>
  <si>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</si>
  <si>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</si>
  <si>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</si>
  <si>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</si>
  <si>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</si>
  <si>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</si>
  <si>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</si>
  <si>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</si>
  <si>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</si>
  <si>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</si>
  <si>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</si>
  <si>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</si>
  <si>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</si>
  <si>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</si>
  <si>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</si>
  <si>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</si>
  <si>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</si>
  <si>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</si>
  <si>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</si>
  <si>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</si>
  <si>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</si>
  <si>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</si>
  <si>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</si>
  <si>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</si>
  <si>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</si>
  <si>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</si>
  <si>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</si>
  <si>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</si>
  <si>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</si>
  <si>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</si>
  <si>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</si>
  <si>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</si>
  <si>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</si>
  <si>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</si>
  <si>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</si>
  <si>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</si>
  <si>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</si>
  <si>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</si>
  <si>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</si>
  <si>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</si>
  <si>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</si>
  <si>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</si>
  <si>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</si>
  <si>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</si>
  <si>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</si>
  <si>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</si>
  <si>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</si>
  <si>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</si>
  <si>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</si>
  <si>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</si>
  <si>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</si>
  <si>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</si>
  <si>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</si>
  <si>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</si>
  <si>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</si>
  <si>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</si>
  <si>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</si>
  <si>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</si>
  <si>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</si>
  <si>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</si>
  <si>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</si>
  <si>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</si>
  <si>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</si>
  <si>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</si>
  <si>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</si>
  <si>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</si>
  <si>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</si>
  <si>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</si>
  <si>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</si>
  <si>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</si>
  <si>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</si>
  <si>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</si>
  <si>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</si>
  <si>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</si>
  <si>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</si>
  <si>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</si>
  <si>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</si>
  <si>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</si>
  <si>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</si>
  <si>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</si>
  <si>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</si>
  <si>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</si>
  <si>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</si>
  <si>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</si>
  <si>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</si>
  <si>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</si>
  <si>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</si>
  <si>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</si>
  <si>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</si>
  <si>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</si>
  <si>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</si>
  <si>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</si>
  <si>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</si>
  <si>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</si>
  <si>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</si>
  <si>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</si>
  <si>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</si>
  <si>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</si>
  <si>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</si>
  <si>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</si>
  <si>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</si>
  <si>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</si>
  <si>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</si>
  <si>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</si>
  <si>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</si>
  <si>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</si>
  <si>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</si>
  <si>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</si>
  <si>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</si>
  <si>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</si>
  <si>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</si>
  <si>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</si>
  <si>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</si>
  <si>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</si>
  <si>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</si>
  <si>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</si>
  <si>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</si>
  <si>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</si>
  <si>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</si>
  <si>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</si>
  <si>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</si>
  <si>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</si>
  <si>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</si>
  <si>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</si>
  <si>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</si>
  <si>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</si>
  <si>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</si>
  <si>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</si>
  <si>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</si>
  <si>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</si>
  <si>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</si>
  <si>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</si>
  <si>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</si>
  <si>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</si>
  <si>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</si>
  <si>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</si>
  <si>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</si>
  <si>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</si>
  <si>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</si>
  <si>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</si>
  <si>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</si>
  <si>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</si>
  <si>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</si>
  <si>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</si>
  <si>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</si>
  <si>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</si>
  <si>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</si>
  <si>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</si>
  <si>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</si>
  <si>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</si>
  <si>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</si>
  <si>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</si>
  <si>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</si>
  <si>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</si>
  <si>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</si>
  <si>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</si>
  <si>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</si>
  <si>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</si>
  <si>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</si>
  <si>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</si>
  <si>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</si>
  <si>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</si>
  <si>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</si>
  <si>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</si>
  <si>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</si>
  <si>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</si>
  <si>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</si>
  <si>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</si>
  <si>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</si>
  <si>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</si>
  <si>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</si>
  <si>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</si>
  <si>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</si>
  <si>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</si>
  <si>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</si>
  <si>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</si>
  <si>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</si>
  <si>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</si>
  <si>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</si>
  <si>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</si>
  <si>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</si>
  <si>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</si>
  <si>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</si>
  <si>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</si>
  <si>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</si>
  <si>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</si>
  <si>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</si>
  <si>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</si>
  <si>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</si>
  <si>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</si>
  <si>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</si>
  <si>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</si>
  <si>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</si>
  <si>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</si>
  <si>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</si>
  <si>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</si>
  <si>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</si>
  <si>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</si>
  <si>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</si>
  <si>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</si>
  <si>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</si>
  <si>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</si>
  <si>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</si>
  <si>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</si>
  <si>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</si>
  <si>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</si>
  <si>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</si>
  <si>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</si>
  <si>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</si>
  <si>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</si>
  <si>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</si>
  <si>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</si>
  <si>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</si>
  <si>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</si>
  <si>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</si>
  <si>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</si>
  <si>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</si>
  <si>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</si>
  <si>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</si>
  <si>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</si>
  <si>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</si>
  <si>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</si>
  <si>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</si>
  <si>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</si>
  <si>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</si>
  <si>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</si>
  <si>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</si>
  <si>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</si>
  <si>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</si>
  <si>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</si>
  <si>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</si>
  <si>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</si>
  <si>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</si>
  <si>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</si>
  <si>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</si>
  <si>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</si>
  <si>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</si>
  <si>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</si>
  <si>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</si>
  <si>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</si>
  <si>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</si>
  <si>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</si>
  <si>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</si>
  <si>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</si>
  <si>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</si>
  <si>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</si>
  <si>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</si>
  <si>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</si>
  <si>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</si>
  <si>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</si>
  <si>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</si>
  <si>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</si>
  <si>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</si>
  <si>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</si>
  <si>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</si>
  <si>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</si>
  <si>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</si>
  <si>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</si>
  <si>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</si>
  <si>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</si>
  <si>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</si>
  <si>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</si>
  <si>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</si>
  <si>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</si>
  <si>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</si>
  <si>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</si>
  <si>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</si>
  <si>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</si>
  <si>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</si>
  <si>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</si>
  <si>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</si>
  <si>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</si>
  <si>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</si>
  <si>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</si>
  <si>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</si>
  <si>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</si>
  <si>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</si>
  <si>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</si>
  <si>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</si>
  <si>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</si>
  <si>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</si>
  <si>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</si>
  <si>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</si>
  <si>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</si>
  <si>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</si>
  <si>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</si>
  <si>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</si>
  <si>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</si>
  <si>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</si>
  <si>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</si>
  <si>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</si>
  <si>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</si>
  <si>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</si>
  <si>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</si>
  <si>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</si>
  <si>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</si>
  <si>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</si>
  <si>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</si>
  <si>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</si>
  <si>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</si>
  <si>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</si>
  <si>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</si>
  <si>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</si>
  <si>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</si>
  <si>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</si>
  <si>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</si>
  <si>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</si>
  <si>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</si>
  <si>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</si>
  <si>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</si>
  <si>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</si>
  <si>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</si>
  <si>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</si>
  <si>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</si>
  <si>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</si>
  <si>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</si>
  <si>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</si>
  <si>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</si>
  <si>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</si>
  <si>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</si>
  <si>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</si>
  <si>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</si>
  <si>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</si>
  <si>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</si>
  <si>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</si>
  <si>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</si>
  <si>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</si>
  <si>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</si>
  <si>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</si>
  <si>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</si>
  <si>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</si>
  <si>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</si>
  <si>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</si>
  <si>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</si>
  <si>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</si>
  <si>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</si>
  <si>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</si>
  <si>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</si>
  <si>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</si>
  <si>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</si>
  <si>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</si>
  <si>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</si>
  <si>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</si>
  <si>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</si>
  <si>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</si>
  <si>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</si>
  <si>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</si>
  <si>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</si>
  <si>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</si>
  <si>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</si>
  <si>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</si>
  <si>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</si>
  <si>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</si>
  <si>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</si>
  <si>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</si>
  <si>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</si>
  <si>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</si>
  <si>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</si>
  <si>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</si>
  <si>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</si>
  <si>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</si>
  <si>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</si>
  <si>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</si>
  <si>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</si>
  <si>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</si>
  <si>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</si>
  <si>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</si>
  <si>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</si>
  <si>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</si>
  <si>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</si>
  <si>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</si>
  <si>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</si>
  <si>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</si>
  <si>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</si>
  <si>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</si>
  <si>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</si>
  <si>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</si>
  <si>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</si>
  <si>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</si>
  <si>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</si>
  <si>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</si>
  <si>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</si>
  <si>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</si>
  <si>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</si>
  <si>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</si>
  <si>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</si>
  <si>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</si>
  <si>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</si>
  <si>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</si>
  <si>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</si>
  <si>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</si>
  <si>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</si>
  <si>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</si>
  <si>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</si>
  <si>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</si>
  <si>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</si>
  <si>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</si>
  <si>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</si>
  <si>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</si>
  <si>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</si>
  <si>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</si>
  <si>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</si>
  <si>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</si>
  <si>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</si>
  <si>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</si>
  <si>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</si>
  <si>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</si>
  <si>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</si>
  <si>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</si>
  <si>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</si>
  <si>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</si>
  <si>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</si>
  <si>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</si>
  <si>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</si>
  <si>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</si>
  <si>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</si>
  <si>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</si>
  <si>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</si>
  <si>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</si>
  <si>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</si>
  <si>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</si>
  <si>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</si>
  <si>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</si>
  <si>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</si>
  <si>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</si>
  <si>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</si>
  <si>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</si>
  <si>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</si>
  <si>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</si>
  <si>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</si>
  <si>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</si>
  <si>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</si>
  <si>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</si>
  <si>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</si>
  <si>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</si>
  <si>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</si>
  <si>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</si>
  <si>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</si>
  <si>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</si>
  <si>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</si>
  <si>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</si>
  <si>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</si>
  <si>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</si>
  <si>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</si>
  <si>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</si>
  <si>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</si>
  <si>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</si>
  <si>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</si>
  <si>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</si>
  <si>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</si>
  <si>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</si>
  <si>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</si>
  <si>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</si>
  <si>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</si>
  <si>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</si>
  <si>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</si>
  <si>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</si>
  <si>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</si>
  <si>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</si>
  <si>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</si>
  <si>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</si>
  <si>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</si>
  <si>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</si>
  <si>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</si>
  <si>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</si>
  <si>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</si>
  <si>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</si>
  <si>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</si>
  <si>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</si>
  <si>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</si>
  <si>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</si>
  <si>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</si>
  <si>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</si>
  <si>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</si>
  <si>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</si>
  <si>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</si>
  <si>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</si>
  <si>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</si>
  <si>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</si>
  <si>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</si>
  <si>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</si>
  <si>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</si>
  <si>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</si>
  <si>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</si>
  <si>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</si>
  <si>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</si>
  <si>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</si>
  <si>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</si>
  <si>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</si>
  <si>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</si>
  <si>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</si>
  <si>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</si>
  <si>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</si>
  <si>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</si>
  <si>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</si>
  <si>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</si>
  <si>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</si>
  <si>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</si>
  <si>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</si>
  <si>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</si>
  <si>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</si>
  <si>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</si>
  <si>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</si>
  <si>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</si>
  <si>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</si>
  <si>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</si>
  <si>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</si>
  <si>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</si>
  <si>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</si>
  <si>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</si>
  <si>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</si>
  <si>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</si>
  <si>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</si>
  <si>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</si>
  <si>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</si>
  <si>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</si>
  <si>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</si>
  <si>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</si>
  <si>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</si>
  <si>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</si>
  <si>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</si>
  <si>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</si>
  <si>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</si>
  <si>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</si>
  <si>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</si>
  <si>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</si>
  <si>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</si>
  <si>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</si>
  <si>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</si>
  <si>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</si>
  <si>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</si>
  <si>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</si>
  <si>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</si>
  <si>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</si>
  <si>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</si>
  <si>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</si>
  <si>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</si>
  <si>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</si>
  <si>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</si>
  <si>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</si>
  <si>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</si>
  <si>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</si>
  <si>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</si>
  <si>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</si>
  <si>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</si>
  <si>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</si>
  <si>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</si>
  <si>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</si>
  <si>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</si>
  <si>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</si>
  <si>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</si>
  <si>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</si>
  <si>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</si>
  <si>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</si>
  <si>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</si>
  <si>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</si>
  <si>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</si>
  <si>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</si>
  <si>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</si>
  <si>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</si>
  <si>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</si>
  <si>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</si>
  <si>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</si>
  <si>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</si>
  <si>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</si>
  <si>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</si>
  <si>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</si>
  <si>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</si>
  <si>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</si>
  <si>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</si>
  <si>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</si>
  <si>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</si>
  <si>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</si>
  <si>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</si>
  <si>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</si>
  <si>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</si>
  <si>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</si>
  <si>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</si>
  <si>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</si>
  <si>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</si>
  <si>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</si>
  <si>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</si>
  <si>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</si>
  <si>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</si>
  <si>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</si>
  <si>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</si>
  <si>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</si>
  <si>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</si>
  <si>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</si>
  <si>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</si>
  <si>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</si>
  <si>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</si>
  <si>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</si>
  <si>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</si>
  <si>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</si>
  <si>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</si>
  <si>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</si>
  <si>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</si>
  <si>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</si>
  <si>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</si>
  <si>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</si>
  <si>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</si>
  <si>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</si>
  <si>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</si>
  <si>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</si>
  <si>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</si>
  <si>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</si>
  <si>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</si>
  <si>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</si>
  <si>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</si>
  <si>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</si>
  <si>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</si>
  <si>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</si>
  <si>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</si>
  <si>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</si>
  <si>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</si>
  <si>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</si>
  <si>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</si>
  <si>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</si>
  <si>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</si>
  <si>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</si>
  <si>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</si>
  <si>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</si>
  <si>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</si>
  <si>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</si>
  <si>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</si>
  <si>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</si>
  <si>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</si>
  <si>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</si>
  <si>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</si>
  <si>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</si>
  <si>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</si>
  <si>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</si>
  <si>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</si>
  <si>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</si>
  <si>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</si>
  <si>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</si>
  <si>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</si>
  <si>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</si>
  <si>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</si>
  <si>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</si>
  <si>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</si>
  <si>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</si>
  <si>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</si>
  <si>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</si>
  <si>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</si>
  <si>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</si>
  <si>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</si>
  <si>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</si>
  <si>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</si>
  <si>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</si>
  <si>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</si>
  <si>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</si>
  <si>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</si>
  <si>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</si>
  <si>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</si>
  <si>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</si>
  <si>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</si>
  <si>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</si>
  <si>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</si>
  <si>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</si>
  <si>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</si>
  <si>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</si>
  <si>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</si>
  <si>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</si>
  <si>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</si>
  <si>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</si>
  <si>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</si>
  <si>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</si>
  <si>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</si>
  <si>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</si>
  <si>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</si>
  <si>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</si>
  <si>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</si>
  <si>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</si>
  <si>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</si>
  <si>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</si>
  <si>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</si>
  <si>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</si>
  <si>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</si>
  <si>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</si>
  <si>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</si>
  <si>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</si>
  <si>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</si>
  <si>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</si>
  <si>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</si>
  <si>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</si>
  <si>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</si>
  <si>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</si>
  <si>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</si>
  <si>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</si>
  <si>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</si>
  <si>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</si>
  <si>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</si>
  <si>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</si>
  <si>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</si>
  <si>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</si>
  <si>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</si>
  <si>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</si>
  <si>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</si>
  <si>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</si>
  <si>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</si>
  <si>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</si>
  <si>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</si>
  <si>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</si>
  <si>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</si>
  <si>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</si>
  <si>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</si>
  <si>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</si>
  <si>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</si>
  <si>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</si>
  <si>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</si>
  <si>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</si>
  <si>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</si>
  <si>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</si>
  <si>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</si>
  <si>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</si>
  <si>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</si>
  <si>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</si>
  <si>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</si>
  <si>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</si>
  <si>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</si>
  <si>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</si>
  <si>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</si>
  <si>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</si>
  <si>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</si>
  <si>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</si>
  <si>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</si>
  <si>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</si>
  <si>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</si>
  <si>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</si>
  <si>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</si>
  <si>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</si>
  <si>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</si>
  <si>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</si>
  <si>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</si>
  <si>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</si>
  <si>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</si>
  <si>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</si>
  <si>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</si>
  <si>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</si>
  <si>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</si>
  <si>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</si>
  <si>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</si>
  <si>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</si>
  <si>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</si>
  <si>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</si>
  <si>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</si>
  <si>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</si>
  <si>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</si>
  <si>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</si>
  <si>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</si>
  <si>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</si>
  <si>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</si>
  <si>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</si>
  <si>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</si>
  <si>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</si>
  <si>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</si>
  <si>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</si>
  <si>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</si>
  <si>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</si>
  <si>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</si>
  <si>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</si>
  <si>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</si>
  <si>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</si>
  <si>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</si>
  <si>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</si>
  <si>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</si>
  <si>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</si>
  <si>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</si>
  <si>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</si>
  <si>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</si>
  <si>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</si>
  <si>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</si>
  <si>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</si>
  <si>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</si>
  <si>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</si>
  <si>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</si>
  <si>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</si>
  <si>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</si>
  <si>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</si>
  <si>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</si>
  <si>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</si>
  <si>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</si>
  <si>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</si>
  <si>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</si>
  <si>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</si>
  <si>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</si>
  <si>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</si>
  <si>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</si>
  <si>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</si>
  <si>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</si>
  <si>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</si>
  <si>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</si>
  <si>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</si>
  <si>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</si>
  <si>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</si>
  <si>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</si>
  <si>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</si>
  <si>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</si>
  <si>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</si>
  <si>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</si>
  <si>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</si>
  <si>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</si>
  <si>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</si>
  <si>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</si>
  <si>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</si>
  <si>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</si>
  <si>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</si>
  <si>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</si>
  <si>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</si>
  <si>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</si>
  <si>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</si>
  <si>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</si>
  <si>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</si>
  <si>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</si>
  <si>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</si>
  <si>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</si>
  <si>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</si>
  <si>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</si>
  <si>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</si>
  <si>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</si>
  <si>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</si>
  <si>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</si>
  <si>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</si>
  <si>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</si>
  <si>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</si>
  <si>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</si>
  <si>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</si>
  <si>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</si>
  <si>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</si>
  <si>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</si>
  <si>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</si>
  <si>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</si>
  <si>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</si>
  <si>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</si>
  <si>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</si>
  <si>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</si>
  <si>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</si>
  <si>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</si>
  <si>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</si>
  <si>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</si>
  <si>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</si>
  <si>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</si>
  <si>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</si>
  <si>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</si>
  <si>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</si>
  <si>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</si>
  <si>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</si>
  <si>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</si>
  <si>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</si>
  <si>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</si>
  <si>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</si>
  <si>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</si>
  <si>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</si>
  <si>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</si>
  <si>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</si>
  <si>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</si>
  <si>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</si>
  <si>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</si>
  <si>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</si>
  <si>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</si>
  <si>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</si>
  <si>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</si>
  <si>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</si>
  <si>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</si>
  <si>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</si>
  <si>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</si>
  <si>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</si>
  <si>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</si>
  <si>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</si>
  <si>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</si>
  <si>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</si>
  <si>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</si>
  <si>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</si>
  <si>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</si>
  <si>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</si>
  <si>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</si>
  <si>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</si>
  <si>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</si>
  <si>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</si>
  <si>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</si>
  <si>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</si>
  <si>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</si>
  <si>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</si>
  <si>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</si>
  <si>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</si>
  <si>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</si>
  <si>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</si>
  <si>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</si>
  <si>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</si>
  <si>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</si>
  <si>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</si>
  <si>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</si>
  <si>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</si>
  <si>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</si>
  <si>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</si>
  <si>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</si>
  <si>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</si>
  <si>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</si>
  <si>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</si>
  <si>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</si>
  <si>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</si>
  <si>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</si>
  <si>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</si>
  <si>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</si>
  <si>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</si>
  <si>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</si>
  <si>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</si>
  <si>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</si>
  <si>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</si>
  <si>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</si>
  <si>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</si>
  <si>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</si>
  <si>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</si>
  <si>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</si>
  <si>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</si>
  <si>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</si>
  <si>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</si>
  <si>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</si>
  <si>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</si>
  <si>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</si>
  <si>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</si>
  <si>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</si>
  <si>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</si>
  <si>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</si>
  <si>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</si>
  <si>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</si>
  <si>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</si>
  <si>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</si>
  <si>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</si>
  <si>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</si>
  <si>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</si>
  <si>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</si>
  <si>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</si>
  <si>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</si>
  <si>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</si>
  <si>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</si>
  <si>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</si>
  <si>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</si>
  <si>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</si>
  <si>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</si>
  <si>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</si>
  <si>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</si>
  <si>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</si>
  <si>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</si>
  <si>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</si>
  <si>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</si>
  <si>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</si>
  <si>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</si>
  <si>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</si>
  <si>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</si>
  <si>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</si>
  <si>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</si>
  <si>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</si>
  <si>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</si>
  <si>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</si>
  <si>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</si>
  <si>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</si>
  <si>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</si>
  <si>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</si>
  <si>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</si>
  <si>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</si>
  <si>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</si>
  <si>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</si>
  <si>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</si>
  <si>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</si>
  <si>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</si>
  <si>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</si>
  <si>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</si>
  <si>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</si>
  <si>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</si>
  <si>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</si>
  <si>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</si>
  <si>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</si>
  <si>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</si>
  <si>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</si>
  <si>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</si>
  <si>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</si>
  <si>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</si>
  <si>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</si>
  <si>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</si>
  <si>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</si>
  <si>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</si>
  <si>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</si>
  <si>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</si>
  <si>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</si>
  <si>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</si>
  <si>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</si>
  <si>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</si>
  <si>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</si>
  <si>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</si>
  <si>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</si>
  <si>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</si>
  <si>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</si>
  <si>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</si>
  <si>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</si>
  <si>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</si>
  <si>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</si>
  <si>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</si>
  <si>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</si>
  <si>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</si>
  <si>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</si>
  <si>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</si>
  <si>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</si>
  <si>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</si>
  <si>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</si>
  <si>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</si>
  <si>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</si>
  <si>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</si>
  <si>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</si>
  <si>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</si>
  <si>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</si>
  <si>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</si>
  <si>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</si>
  <si>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</si>
  <si>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</si>
  <si>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</si>
  <si>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</si>
  <si>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</si>
  <si>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</si>
  <si>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</si>
  <si>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</si>
  <si>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</si>
  <si>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</si>
  <si>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</si>
  <si>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</si>
  <si>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</si>
  <si>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</si>
  <si>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</si>
  <si>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</si>
  <si>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</si>
  <si>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</si>
  <si>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</si>
  <si>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</si>
  <si>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</si>
  <si>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</si>
  <si>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</si>
  <si>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</si>
  <si>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</si>
  <si>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</si>
  <si>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</si>
  <si>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</si>
  <si>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</si>
  <si>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</si>
  <si>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</si>
  <si>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</si>
  <si>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</si>
  <si>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</si>
  <si>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</si>
  <si>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</si>
  <si>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</si>
  <si>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</si>
  <si>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</si>
  <si>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</si>
  <si>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</si>
  <si>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</si>
  <si>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</si>
  <si>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</si>
  <si>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</si>
  <si>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</si>
  <si>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</si>
  <si>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</si>
  <si>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</si>
  <si>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</si>
  <si>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</si>
  <si>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</si>
  <si>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</si>
  <si>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</si>
  <si>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</si>
  <si>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</si>
  <si>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</si>
  <si>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</si>
  <si>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</si>
  <si>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</si>
  <si>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</si>
  <si>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</si>
  <si>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</si>
  <si>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</si>
  <si>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</si>
  <si>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</si>
  <si>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</si>
  <si>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</si>
  <si>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</si>
  <si>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</si>
  <si>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</si>
  <si>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</si>
  <si>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</si>
  <si>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</si>
  <si>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</si>
  <si>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</si>
  <si>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</si>
  <si>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</si>
  <si>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</si>
  <si>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</si>
  <si>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</si>
  <si>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</si>
  <si>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</si>
  <si>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</si>
  <si>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</si>
  <si>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</si>
  <si>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</si>
  <si>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</si>
  <si>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</si>
  <si>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</si>
  <si>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</si>
  <si>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</si>
  <si>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</si>
  <si>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</si>
  <si>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</si>
  <si>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</si>
  <si>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</si>
  <si>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</si>
  <si>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</si>
  <si>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</si>
  <si>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</si>
  <si>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</si>
  <si>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</si>
  <si>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</si>
  <si>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</si>
  <si>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</si>
  <si>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</si>
  <si>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</si>
  <si>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</si>
  <si>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</si>
  <si>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</si>
  <si>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</si>
  <si>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</si>
  <si>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</si>
  <si>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</si>
  <si>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</si>
  <si>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</si>
  <si>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</si>
  <si>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</si>
  <si>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</si>
  <si>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</si>
  <si>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</si>
  <si>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</si>
  <si>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</si>
  <si>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</si>
  <si>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</si>
  <si>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</si>
  <si>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</si>
  <si>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</si>
  <si>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</si>
  <si>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</si>
  <si>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</si>
  <si>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</si>
  <si>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</si>
  <si>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</si>
  <si>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</si>
  <si>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</si>
  <si>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</si>
  <si>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</si>
  <si>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</si>
  <si>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</si>
  <si>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</si>
  <si>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</si>
  <si>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</si>
  <si>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</si>
  <si>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</si>
  <si>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</si>
  <si>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</si>
  <si>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</si>
  <si>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</si>
  <si>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</si>
  <si>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</si>
  <si>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</si>
  <si>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</si>
  <si>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</si>
  <si>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</si>
  <si>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</si>
  <si>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</si>
  <si>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</si>
  <si>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</si>
  <si>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</si>
  <si>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</si>
  <si>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</si>
  <si>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</si>
  <si>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</si>
  <si>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</si>
  <si>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</si>
  <si>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</si>
  <si>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</si>
  <si>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</si>
  <si>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</si>
  <si>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</si>
  <si>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</si>
  <si>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</si>
  <si>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</si>
  <si>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</si>
  <si>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</si>
  <si>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</si>
  <si>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</si>
  <si>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</si>
  <si>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</si>
  <si>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</si>
  <si>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</si>
  <si>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</si>
  <si>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</si>
  <si>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</si>
  <si>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</si>
  <si>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</si>
  <si>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</si>
  <si>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</si>
  <si>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</si>
  <si>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</si>
  <si>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</si>
  <si>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</si>
  <si>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</si>
  <si>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</si>
  <si>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</si>
  <si>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</si>
  <si>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</si>
  <si>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</si>
  <si>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</si>
  <si>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</si>
  <si>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</si>
  <si>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</si>
  <si>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</si>
  <si>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</si>
  <si>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</si>
  <si>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</si>
  <si>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</si>
  <si>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</si>
  <si>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</si>
  <si>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</si>
  <si>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</si>
  <si>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</si>
  <si>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</si>
  <si>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</si>
  <si>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</si>
  <si>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</si>
  <si>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</si>
  <si>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</si>
  <si>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</si>
  <si>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</si>
  <si>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</si>
  <si>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</si>
  <si>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</si>
  <si>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</si>
  <si>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</si>
  <si>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</si>
  <si>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</si>
  <si>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</si>
  <si>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</si>
  <si>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</si>
  <si>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</si>
  <si>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</si>
  <si>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</si>
  <si>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</si>
  <si>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</si>
  <si>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</si>
  <si>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</si>
  <si>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</si>
  <si>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</si>
  <si>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</si>
  <si>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</si>
  <si>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</si>
  <si>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</si>
  <si>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</si>
  <si>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</si>
  <si>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</si>
  <si>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</si>
  <si>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</si>
  <si>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</si>
  <si>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</si>
  <si>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</si>
  <si>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</si>
  <si>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</si>
  <si>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</si>
  <si>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</si>
  <si>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</si>
  <si>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</si>
  <si>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</si>
  <si>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</si>
  <si>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</si>
  <si>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</si>
  <si>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</si>
  <si>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</si>
  <si>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</si>
  <si>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</si>
  <si>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</si>
  <si>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</si>
  <si>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</si>
  <si>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</si>
  <si>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</si>
  <si>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</si>
  <si>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</si>
  <si>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</si>
  <si>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</si>
  <si>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</si>
  <si>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</si>
  <si>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</si>
  <si>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</si>
  <si>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</si>
  <si>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</si>
  <si>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</si>
  <si>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</si>
  <si>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</si>
  <si>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</si>
  <si>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</si>
  <si>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</si>
  <si>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</si>
  <si>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</si>
  <si>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</si>
  <si>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</si>
  <si>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</si>
  <si>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</si>
  <si>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</si>
  <si>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</si>
  <si>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</si>
  <si>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</si>
  <si>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</si>
  <si>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</si>
  <si>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</si>
  <si>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</si>
  <si>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</si>
  <si>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</si>
  <si>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</si>
  <si>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</si>
  <si>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</si>
  <si>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</si>
  <si>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</si>
  <si>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</si>
  <si>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</si>
  <si>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</si>
  <si>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</si>
  <si>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</si>
  <si>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</si>
  <si>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</si>
  <si>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</si>
  <si>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</si>
  <si>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</si>
  <si>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</si>
  <si>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</si>
  <si>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</si>
  <si>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</si>
  <si>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</si>
  <si>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</si>
  <si>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</si>
  <si>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</si>
  <si>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</si>
  <si>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</si>
  <si>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</si>
  <si>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</si>
  <si>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</si>
  <si>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</si>
  <si>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</si>
  <si>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</si>
  <si>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</si>
  <si>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</si>
  <si>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</si>
  <si>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</si>
  <si>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</si>
  <si>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</si>
  <si>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</si>
  <si>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</si>
  <si>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</si>
  <si>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</si>
  <si>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</si>
  <si>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</si>
  <si>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</si>
  <si>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</si>
  <si>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</si>
  <si>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</si>
  <si>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</si>
  <si>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</si>
  <si>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</si>
  <si>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</si>
  <si>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</si>
  <si>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</si>
  <si>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</si>
  <si>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</si>
  <si>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</si>
  <si>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</si>
  <si>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</si>
  <si>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</si>
  <si>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</si>
  <si>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</si>
  <si>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</si>
  <si>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</si>
  <si>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</si>
  <si>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</si>
  <si>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</si>
  <si>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</si>
  <si>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</si>
  <si>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</si>
  <si>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</si>
  <si>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</si>
  <si>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</si>
  <si>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</si>
  <si>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</si>
  <si>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</si>
  <si>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</si>
  <si>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</si>
  <si>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</si>
  <si>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</si>
  <si>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</si>
  <si>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</si>
  <si>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</si>
  <si>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</si>
  <si>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</si>
  <si>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</si>
  <si>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</si>
  <si>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</si>
  <si>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</si>
  <si>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</si>
  <si>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</si>
  <si>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</si>
  <si>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</si>
  <si>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</si>
  <si>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</si>
  <si>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</si>
  <si>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</si>
  <si>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</si>
  <si>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</si>
  <si>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</si>
  <si>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</si>
  <si>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</si>
  <si>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</si>
  <si>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</si>
  <si>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</si>
  <si>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</si>
  <si>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</si>
  <si>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</si>
  <si>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</si>
  <si>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</si>
  <si>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</si>
  <si>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</si>
  <si>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</si>
  <si>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</si>
  <si>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</si>
  <si>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</si>
  <si>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</si>
  <si>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</si>
  <si>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</si>
  <si>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</si>
  <si>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</si>
  <si>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</si>
  <si>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</si>
  <si>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</si>
  <si>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</si>
  <si>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</si>
  <si>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</si>
  <si>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</si>
  <si>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</si>
  <si>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</si>
  <si>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</si>
  <si>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</si>
  <si>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</si>
  <si>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</si>
  <si>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</si>
  <si>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</si>
  <si>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</si>
  <si>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</si>
  <si>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</si>
  <si>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</si>
  <si>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</si>
  <si>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</si>
  <si>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</si>
  <si>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</si>
  <si>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</si>
  <si>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</si>
  <si>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</si>
  <si>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</si>
  <si>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</si>
  <si>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</si>
  <si>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</si>
  <si>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</si>
  <si>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</si>
  <si>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</si>
  <si>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</si>
  <si>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</si>
  <si>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</si>
  <si>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</si>
  <si>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</si>
  <si>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</si>
  <si>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</si>
  <si>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</si>
  <si>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</si>
  <si>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</si>
  <si>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</si>
  <si>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</si>
  <si>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</si>
  <si>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</si>
  <si>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</si>
  <si>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</si>
  <si>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</si>
  <si>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</si>
  <si>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</si>
  <si>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</si>
  <si>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</si>
  <si>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</si>
  <si>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</si>
  <si>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</si>
  <si>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</si>
  <si>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</si>
  <si>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</si>
  <si>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</si>
  <si>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</si>
  <si>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</si>
  <si>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</si>
  <si>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</si>
  <si>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</si>
  <si>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</si>
  <si>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</si>
  <si>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</si>
  <si>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</si>
  <si>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</si>
  <si>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</si>
  <si>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</si>
  <si>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</si>
  <si>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</si>
  <si>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</si>
  <si>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</si>
  <si>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</si>
  <si>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</si>
  <si>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</si>
  <si>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</si>
  <si>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</si>
  <si>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</si>
  <si>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</si>
  <si>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</si>
  <si>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</si>
  <si>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</si>
  <si>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</si>
  <si>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</si>
  <si>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</si>
  <si>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</si>
  <si>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</si>
  <si>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</si>
  <si>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</si>
  <si>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</si>
  <si>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</si>
  <si>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</si>
  <si>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</si>
  <si>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</si>
  <si>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</si>
  <si>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</si>
  <si>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</si>
  <si>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</si>
  <si>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</si>
  <si>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</si>
  <si>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</si>
  <si>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</si>
  <si>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</si>
  <si>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</si>
  <si>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</si>
  <si>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</si>
  <si>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</si>
  <si>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</si>
  <si>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</si>
  <si>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</si>
  <si>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</si>
  <si>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</si>
  <si>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</si>
  <si>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</si>
  <si>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</si>
  <si>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</si>
  <si>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</si>
  <si>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</si>
  <si>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</si>
  <si>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</si>
  <si>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</si>
  <si>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</si>
  <si>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</si>
  <si>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</si>
  <si>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</si>
  <si>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</si>
  <si>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</si>
  <si>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</si>
  <si>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</si>
  <si>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</si>
  <si>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</si>
  <si>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</si>
  <si>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</si>
  <si>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</si>
  <si>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</si>
  <si>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</si>
  <si>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</si>
  <si>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</si>
  <si>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</si>
  <si>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</si>
  <si>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</si>
  <si>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</si>
  <si>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</si>
  <si>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</si>
  <si>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</si>
  <si>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</si>
  <si>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</si>
  <si>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</si>
  <si>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</si>
  <si>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</si>
  <si>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</si>
  <si>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</si>
  <si>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</si>
  <si>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</si>
  <si>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</si>
  <si>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</si>
  <si>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</si>
  <si>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</si>
  <si>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</si>
  <si>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</si>
  <si>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</si>
  <si>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</si>
  <si>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</si>
  <si>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</si>
  <si>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</si>
  <si>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</si>
  <si>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</si>
  <si>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</si>
  <si>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</si>
  <si>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</si>
  <si>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</si>
  <si>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</si>
  <si>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</si>
  <si>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</si>
  <si>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</si>
  <si>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</si>
  <si>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</si>
  <si>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</si>
  <si>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</si>
  <si>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</si>
  <si>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</si>
  <si>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</si>
  <si>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</si>
  <si>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</si>
  <si>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</si>
  <si>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</si>
  <si>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</si>
  <si>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</si>
  <si>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</si>
  <si>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</si>
  <si>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</si>
  <si>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</si>
  <si>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</si>
  <si>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</si>
  <si>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</si>
  <si>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</si>
  <si>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</si>
  <si>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</si>
  <si>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</si>
  <si>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</si>
  <si>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</si>
  <si>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</si>
  <si>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</si>
  <si>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</si>
  <si>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</si>
  <si>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</si>
  <si>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</si>
  <si>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</si>
  <si>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</si>
  <si>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</si>
  <si>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</si>
  <si>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</si>
  <si>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</si>
  <si>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</si>
  <si>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</si>
  <si>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</si>
  <si>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</si>
  <si>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</si>
  <si>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</si>
  <si>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</si>
  <si>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</si>
  <si>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</si>
  <si>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</si>
  <si>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</si>
  <si>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</si>
  <si>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</si>
  <si>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</si>
  <si>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</si>
  <si>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</si>
  <si>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</si>
  <si>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</si>
  <si>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</si>
  <si>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</si>
  <si>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</si>
  <si>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</si>
  <si>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</si>
  <si>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</si>
  <si>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</si>
  <si>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</si>
  <si>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</si>
  <si>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</si>
  <si>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</si>
  <si>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</si>
  <si>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</si>
  <si>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</si>
  <si>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</si>
  <si>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</si>
  <si>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</si>
  <si>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</si>
  <si>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</si>
  <si>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</si>
  <si>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</si>
  <si>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</si>
  <si>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</si>
  <si>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</si>
  <si>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</si>
  <si>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</si>
  <si>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</si>
  <si>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</si>
  <si>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</si>
  <si>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</si>
  <si>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</si>
  <si>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</si>
  <si>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</si>
  <si>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</si>
  <si>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</si>
  <si>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</si>
  <si>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</si>
  <si>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</si>
  <si>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</si>
  <si>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</si>
  <si>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</si>
  <si>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</si>
  <si>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</si>
  <si>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</si>
  <si>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</si>
  <si>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</si>
  <si>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</si>
  <si>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</si>
  <si>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</si>
  <si>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</si>
  <si>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</si>
  <si>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</si>
  <si>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</si>
  <si>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</si>
  <si>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</si>
  <si>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</si>
  <si>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</si>
  <si>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</si>
  <si>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</si>
  <si>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</si>
  <si>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</si>
  <si>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</si>
  <si>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</si>
  <si>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</si>
  <si>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</si>
  <si>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</si>
  <si>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</si>
  <si>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</si>
  <si>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</si>
  <si>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</si>
  <si>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</si>
  <si>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</si>
  <si>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</si>
  <si>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</si>
  <si>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</si>
  <si>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</si>
  <si>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</si>
  <si>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</si>
  <si>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</si>
  <si>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</si>
  <si>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</si>
  <si>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</si>
  <si>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</si>
  <si>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</si>
  <si>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</si>
  <si>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</si>
  <si>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</si>
  <si>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</si>
  <si>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</si>
  <si>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</si>
  <si>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</si>
  <si>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</si>
  <si>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</si>
  <si>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</si>
  <si>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</si>
  <si>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</si>
  <si>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</si>
  <si>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</si>
  <si>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</si>
  <si>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</si>
  <si>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</si>
  <si>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</si>
  <si>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</si>
  <si>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</si>
  <si>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</si>
  <si>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</si>
  <si>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</si>
  <si>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</si>
  <si>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</si>
  <si>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</si>
  <si>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</si>
  <si>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</si>
  <si>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</si>
  <si>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</si>
  <si>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</si>
  <si>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</si>
  <si>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</si>
  <si>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</si>
  <si>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</si>
  <si>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</si>
  <si>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</si>
  <si>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</si>
  <si>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</si>
  <si>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</si>
  <si>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</si>
  <si>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</si>
  <si>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</si>
  <si>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</si>
  <si>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</si>
  <si>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</si>
  <si>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</si>
  <si>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</si>
  <si>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</si>
  <si>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</si>
  <si>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</si>
  <si>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</si>
  <si>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</si>
  <si>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</si>
  <si>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</si>
  <si>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</si>
  <si>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</si>
  <si>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</si>
  <si>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</si>
  <si>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</si>
  <si>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</si>
  <si>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</si>
  <si>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</si>
  <si>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</si>
  <si>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</si>
  <si>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</si>
  <si>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</si>
  <si>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</si>
  <si>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</si>
  <si>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</si>
  <si>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</si>
  <si>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</si>
  <si>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</si>
  <si>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</si>
  <si>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</si>
  <si>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</si>
  <si>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</si>
  <si>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</si>
  <si>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</si>
  <si>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</si>
  <si>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</si>
  <si>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</si>
  <si>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</si>
  <si>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</si>
  <si>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</si>
  <si>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</si>
  <si>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</si>
  <si>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</si>
  <si>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</si>
  <si>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</si>
  <si>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</si>
  <si>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</si>
  <si>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</si>
  <si>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</si>
  <si>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</si>
  <si>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</si>
  <si>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</si>
  <si>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</si>
  <si>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</si>
  <si>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</si>
  <si>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</si>
  <si>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</si>
  <si>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</si>
  <si>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</si>
  <si>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</si>
  <si>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</si>
  <si>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</si>
  <si>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</si>
  <si>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</si>
  <si>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</si>
  <si>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</si>
  <si>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</si>
  <si>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</si>
  <si>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</si>
  <si>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</si>
  <si>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</si>
  <si>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</si>
  <si>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</si>
  <si>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</si>
  <si>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</si>
  <si>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</si>
  <si>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</si>
  <si>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</si>
  <si>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</si>
  <si>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</si>
  <si>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</si>
  <si>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</si>
  <si>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</si>
  <si>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</si>
  <si>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</si>
  <si>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</si>
  <si>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</si>
  <si>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</si>
  <si>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</si>
  <si>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</si>
  <si>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</si>
  <si>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</si>
  <si>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</si>
  <si>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</si>
  <si>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</si>
  <si>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</si>
  <si>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</si>
  <si>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</si>
  <si>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</si>
  <si>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</si>
  <si>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</si>
  <si>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</si>
  <si>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</si>
  <si>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</si>
  <si>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</si>
  <si>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</si>
  <si>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</si>
  <si>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</si>
  <si>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</si>
  <si>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</si>
  <si>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</si>
  <si>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</si>
  <si>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</si>
  <si>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</si>
  <si>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</si>
  <si>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</si>
  <si>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</si>
  <si>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</si>
  <si>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</si>
  <si>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</si>
  <si>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</si>
  <si>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</si>
  <si>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</si>
  <si>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</si>
  <si>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</si>
  <si>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</si>
  <si>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</si>
  <si>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</si>
  <si>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</si>
  <si>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</si>
  <si>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</si>
  <si>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</si>
  <si>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</si>
  <si>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</si>
  <si>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</si>
  <si>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</si>
  <si>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</si>
  <si>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</si>
  <si>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</si>
  <si>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</si>
  <si>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</si>
  <si>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</si>
  <si>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</si>
  <si>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</si>
  <si>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</si>
  <si>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</si>
  <si>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</si>
  <si>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</si>
  <si>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</si>
  <si>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</si>
  <si>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</si>
  <si>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</si>
  <si>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</si>
  <si>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</si>
  <si>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</si>
  <si>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</si>
  <si>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</si>
  <si>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</si>
  <si>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</si>
  <si>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</si>
  <si>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</si>
  <si>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</si>
  <si>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</si>
  <si>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</si>
  <si>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</si>
  <si>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</si>
  <si>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</si>
  <si>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</si>
  <si>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</si>
  <si>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</si>
  <si>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</si>
  <si>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</si>
  <si>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</si>
  <si>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</si>
  <si>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</si>
  <si>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</si>
  <si>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</si>
  <si>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</si>
  <si>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</si>
  <si>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</si>
  <si>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</si>
  <si>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</si>
  <si>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</si>
  <si>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</si>
  <si>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</si>
  <si>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</si>
  <si>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</si>
  <si>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</si>
  <si>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</si>
  <si>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</si>
  <si>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</si>
  <si>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</si>
  <si>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</si>
  <si>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</si>
  <si>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</si>
  <si>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</si>
  <si>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</si>
  <si>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</si>
  <si>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</si>
  <si>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</si>
  <si>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</si>
  <si>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</si>
  <si>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</si>
  <si>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</si>
  <si>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</si>
  <si>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</si>
  <si>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</si>
  <si>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</si>
  <si>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</si>
  <si>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</si>
  <si>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</si>
  <si>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</si>
  <si>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</si>
  <si>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</si>
  <si>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</si>
  <si>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</si>
  <si>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</si>
  <si>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</si>
  <si>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</si>
  <si>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</si>
  <si>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</si>
  <si>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</si>
  <si>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</si>
  <si>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</si>
  <si>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</si>
  <si>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</si>
  <si>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</si>
  <si>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</si>
  <si>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</si>
  <si>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</si>
  <si>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</si>
  <si>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</si>
  <si>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</si>
  <si>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</si>
  <si>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</si>
  <si>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</si>
  <si>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</si>
  <si>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</si>
  <si>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</si>
  <si>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</si>
  <si>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</si>
  <si>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</si>
  <si>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</si>
  <si>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</si>
  <si>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</si>
  <si>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</si>
  <si>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</si>
  <si>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</si>
  <si>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</si>
  <si>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</si>
  <si>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</si>
  <si>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</si>
  <si>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</si>
  <si>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</si>
  <si>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</si>
  <si>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</si>
  <si>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</si>
  <si>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</si>
  <si>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</si>
  <si>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</si>
  <si>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</si>
  <si>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</si>
  <si>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</si>
  <si>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</si>
  <si>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</si>
  <si>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</si>
  <si>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</si>
  <si>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</si>
  <si>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</si>
  <si>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</si>
  <si>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</si>
  <si>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</si>
  <si>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</si>
  <si>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</si>
  <si>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</si>
  <si>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</si>
  <si>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</si>
  <si>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</si>
  <si>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</si>
  <si>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</si>
  <si>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</si>
  <si>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</si>
  <si>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</si>
  <si>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</si>
  <si>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</si>
  <si>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</si>
  <si>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</si>
  <si>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</si>
  <si>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</si>
  <si>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</si>
  <si>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</si>
  <si>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</si>
  <si>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</si>
  <si>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</si>
  <si>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</si>
  <si>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</si>
  <si>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</si>
  <si>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</si>
  <si>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</si>
  <si>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</si>
  <si>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</si>
  <si>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</si>
  <si>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</si>
  <si>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</si>
  <si>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</si>
  <si>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</si>
  <si>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</si>
  <si>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</si>
  <si>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</si>
  <si>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</si>
  <si>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</si>
  <si>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</si>
  <si>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</si>
  <si>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</si>
  <si>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</si>
  <si>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</si>
  <si>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</si>
  <si>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</si>
  <si>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</si>
  <si>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</si>
  <si>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</si>
  <si>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</si>
  <si>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</si>
  <si>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</si>
  <si>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</si>
  <si>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</si>
  <si>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</si>
  <si>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</si>
  <si>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</si>
  <si>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</si>
  <si>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</si>
  <si>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</si>
  <si>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</si>
  <si>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</si>
  <si>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</si>
  <si>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</si>
  <si>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</si>
  <si>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</si>
  <si>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</si>
  <si>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</si>
  <si>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</si>
  <si>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</si>
  <si>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</si>
  <si>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</si>
  <si>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</si>
  <si>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</si>
  <si>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</si>
  <si>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</si>
  <si>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</si>
  <si>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</si>
  <si>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</si>
  <si>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</si>
  <si>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</si>
  <si>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</si>
  <si>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</si>
  <si>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</si>
  <si>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</si>
  <si>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</si>
  <si>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</si>
  <si>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</si>
  <si>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</si>
  <si>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</si>
  <si>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</si>
  <si>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</si>
  <si>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</si>
  <si>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</si>
  <si>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</si>
  <si>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</si>
  <si>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</si>
  <si>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</si>
  <si>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</si>
  <si>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</si>
  <si>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</si>
  <si>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</si>
  <si>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</si>
  <si>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</si>
  <si>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</si>
  <si>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</si>
  <si>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</si>
  <si>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</si>
  <si>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</si>
  <si>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</si>
  <si>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</si>
  <si>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</si>
  <si>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</si>
  <si>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</si>
  <si>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</si>
  <si>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</si>
  <si>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</si>
  <si>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</si>
  <si>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</si>
  <si>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</si>
  <si>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</si>
  <si>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</si>
  <si>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</si>
  <si>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</si>
  <si>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</si>
  <si>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</si>
  <si>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</si>
  <si>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</si>
  <si>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</si>
  <si>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</si>
  <si>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</si>
  <si>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</si>
  <si>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</si>
  <si>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</si>
  <si>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</si>
  <si>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</si>
  <si>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</si>
  <si>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</si>
  <si>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</si>
  <si>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</si>
  <si>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</si>
  <si>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</si>
  <si>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</si>
  <si>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</si>
  <si>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</si>
  <si>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</si>
  <si>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</si>
  <si>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</si>
  <si>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</si>
  <si>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</si>
  <si>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</si>
  <si>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</si>
  <si>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</si>
  <si>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</si>
  <si>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</si>
  <si>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</si>
  <si>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</si>
  <si>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</si>
  <si>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</si>
  <si>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</si>
  <si>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</si>
  <si>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</si>
  <si>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</si>
  <si>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</si>
  <si>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</si>
  <si>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</si>
  <si>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</si>
  <si>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</si>
  <si>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</si>
  <si>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</si>
  <si>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</si>
  <si>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</si>
  <si>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</si>
  <si>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</si>
  <si>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</si>
  <si>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</si>
  <si>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</si>
  <si>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</si>
  <si>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</si>
  <si>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</si>
  <si>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</si>
  <si>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</si>
  <si>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</si>
  <si>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</si>
  <si>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</si>
  <si>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</si>
  <si>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</si>
  <si>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</si>
  <si>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</si>
  <si>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</si>
  <si>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</si>
  <si>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</si>
  <si>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</si>
  <si>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</si>
  <si>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</si>
  <si>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</si>
  <si>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</si>
  <si>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</si>
  <si>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</si>
  <si>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</si>
  <si>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</si>
  <si>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</si>
  <si>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</si>
  <si>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</si>
  <si>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</si>
  <si>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</si>
  <si>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</si>
  <si>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</si>
  <si>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</si>
  <si>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</si>
  <si>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</si>
  <si>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</si>
  <si>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</si>
  <si>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</si>
  <si>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</si>
  <si>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</si>
  <si>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</si>
  <si>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</si>
  <si>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</si>
  <si>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</si>
  <si>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</si>
  <si>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</si>
  <si>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</si>
  <si>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</si>
  <si>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</si>
  <si>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</si>
  <si>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</si>
  <si>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</si>
  <si>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</si>
  <si>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</si>
  <si>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</si>
  <si>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</si>
  <si>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</si>
  <si>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</si>
  <si>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</si>
  <si>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</si>
  <si>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</si>
  <si>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</si>
  <si>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</si>
  <si>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</si>
  <si>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</si>
  <si>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</si>
  <si>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</si>
  <si>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</si>
  <si>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</si>
  <si>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</si>
  <si>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</si>
  <si>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</si>
  <si>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</si>
  <si>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</si>
  <si>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</si>
  <si>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</si>
  <si>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</si>
  <si>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</si>
  <si>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</si>
  <si>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</si>
  <si>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</si>
  <si>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</si>
  <si>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</si>
  <si>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</si>
  <si>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</si>
  <si>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</si>
  <si>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</si>
  <si>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</si>
  <si>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</si>
  <si>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</si>
  <si>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</si>
  <si>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</si>
  <si>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</si>
  <si>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</si>
  <si>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</si>
  <si>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</si>
  <si>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</si>
  <si>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</si>
  <si>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</si>
  <si>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</si>
  <si>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</si>
  <si>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</si>
  <si>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</si>
  <si>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</si>
  <si>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</si>
  <si>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</si>
  <si>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</si>
  <si>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</si>
  <si>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</si>
  <si>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</si>
  <si>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</si>
  <si>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</si>
  <si>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</si>
  <si>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</si>
  <si>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</si>
  <si>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</si>
  <si>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</si>
  <si>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</si>
  <si>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</si>
  <si>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</si>
  <si>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</si>
  <si>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</si>
  <si>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</si>
  <si>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</si>
  <si>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</si>
  <si>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</si>
  <si>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</si>
  <si>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</si>
  <si>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</si>
  <si>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</si>
  <si>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</si>
  <si>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</si>
  <si>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</si>
  <si>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</si>
  <si>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</si>
  <si>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</si>
  <si>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</si>
  <si>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</si>
  <si>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</si>
  <si>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</si>
  <si>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</si>
  <si>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</si>
  <si>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</si>
  <si>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</si>
  <si>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</si>
  <si>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</si>
  <si>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</si>
  <si>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</si>
  <si>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</si>
  <si>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</si>
  <si>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</si>
  <si>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</si>
  <si>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</si>
  <si>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</si>
  <si>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</si>
  <si>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</si>
  <si>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</si>
  <si>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</si>
  <si>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</si>
  <si>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</si>
  <si>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</si>
  <si>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</si>
  <si>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</si>
  <si>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</si>
  <si>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</si>
  <si>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</si>
  <si>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</si>
  <si>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</si>
  <si>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</si>
  <si>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</si>
  <si>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</si>
  <si>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</si>
  <si>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</si>
  <si>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</si>
  <si>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</si>
  <si>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</si>
  <si>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</si>
  <si>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</si>
  <si>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</si>
  <si>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</si>
  <si>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</si>
  <si>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</si>
  <si>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</si>
  <si>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</si>
  <si>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</si>
  <si>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</si>
  <si>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</si>
  <si>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</si>
  <si>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</si>
  <si>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</si>
  <si>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</si>
  <si>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</si>
  <si>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</si>
  <si>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</si>
  <si>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</si>
  <si>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</si>
  <si>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</si>
  <si>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</si>
  <si>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</si>
  <si>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</si>
  <si>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</si>
  <si>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</si>
  <si>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</si>
  <si>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</si>
  <si>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</si>
  <si>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</si>
  <si>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</si>
  <si>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</si>
  <si>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</si>
  <si>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</si>
  <si>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</si>
  <si>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</si>
  <si>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</si>
  <si>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</si>
  <si>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</si>
  <si>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</si>
  <si>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</si>
  <si>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</si>
  <si>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</si>
  <si>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</si>
  <si>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</si>
  <si>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</si>
  <si>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</si>
  <si>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</si>
  <si>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</si>
  <si>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</si>
  <si>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</si>
  <si>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</si>
  <si>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</si>
  <si>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</si>
  <si>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</si>
  <si>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</si>
  <si>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</si>
  <si>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</si>
  <si>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</si>
  <si>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</si>
  <si>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</si>
  <si>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</si>
  <si>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</si>
  <si>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</si>
  <si>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</si>
  <si>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</si>
  <si>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</si>
  <si>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</si>
  <si>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</si>
  <si>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</si>
  <si>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</si>
  <si>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</si>
  <si>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</si>
  <si>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</si>
  <si>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</si>
  <si>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</si>
  <si>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</si>
  <si>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</si>
  <si>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</si>
  <si>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</si>
  <si>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</si>
  <si>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</si>
  <si>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</si>
  <si>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</si>
  <si>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</si>
  <si>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</si>
  <si>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</si>
  <si>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</si>
  <si>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</si>
  <si>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</si>
  <si>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</si>
  <si>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</si>
  <si>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</si>
  <si>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</si>
  <si>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</si>
  <si>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</si>
  <si>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</si>
  <si>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</si>
  <si>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</si>
  <si>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</si>
  <si>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</si>
  <si>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</si>
  <si>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</si>
  <si>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</si>
  <si>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</si>
  <si>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</si>
  <si>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</si>
  <si>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</si>
  <si>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</si>
  <si>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</si>
  <si>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</si>
  <si>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</si>
  <si>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</si>
  <si>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</si>
  <si>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</si>
  <si>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</si>
  <si>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</si>
  <si>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</si>
  <si>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</si>
  <si>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</si>
  <si>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</si>
  <si>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</si>
  <si>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</si>
  <si>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</si>
  <si>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</si>
  <si>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</si>
  <si>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</si>
  <si>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</si>
  <si>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</si>
  <si>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</si>
  <si>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</si>
  <si>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</si>
  <si>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</si>
  <si>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</si>
  <si>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</si>
  <si>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</si>
  <si>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</si>
  <si>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</si>
  <si>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</si>
  <si>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</si>
  <si>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</si>
  <si>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</si>
  <si>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</si>
  <si>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</si>
  <si>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</si>
  <si>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</si>
  <si>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</si>
  <si>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</si>
  <si>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</si>
  <si>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</si>
  <si>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</si>
  <si>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</si>
  <si>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</si>
  <si>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</si>
  <si>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</si>
  <si>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</si>
  <si>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</si>
  <si>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</si>
  <si>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</si>
  <si>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</si>
  <si>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</si>
  <si>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</si>
  <si>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</si>
  <si>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</si>
  <si>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</si>
  <si>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</si>
  <si>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</si>
  <si>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</si>
  <si>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</si>
  <si>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</si>
  <si>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</si>
  <si>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</si>
  <si>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</si>
  <si>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</si>
  <si>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</si>
  <si>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</si>
  <si>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</si>
  <si>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</si>
  <si>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</si>
  <si>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</si>
  <si>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</si>
  <si>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</si>
  <si>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</si>
  <si>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</si>
  <si>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</si>
  <si>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</si>
  <si>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</si>
  <si>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</si>
  <si>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</si>
  <si>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</si>
  <si>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</si>
  <si>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</si>
  <si>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</si>
  <si>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</si>
  <si>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</si>
  <si>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</si>
  <si>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</si>
  <si>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</si>
  <si>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</si>
  <si>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</si>
  <si>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</si>
  <si>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</si>
  <si>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</si>
  <si>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</si>
  <si>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</si>
  <si>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</si>
  <si>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</si>
  <si>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</si>
  <si>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</si>
  <si>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</si>
  <si>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</si>
  <si>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</si>
  <si>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</si>
  <si>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</si>
  <si>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</si>
  <si>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</si>
  <si>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</si>
  <si>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</si>
  <si>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</si>
  <si>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</si>
  <si>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</si>
  <si>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</si>
  <si>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</si>
  <si>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</si>
  <si>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</si>
  <si>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</si>
  <si>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</si>
  <si>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</si>
  <si>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</si>
  <si>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</si>
  <si>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</si>
  <si>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</si>
  <si>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</si>
  <si>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</si>
  <si>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</si>
  <si>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</si>
  <si>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</si>
  <si>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</si>
  <si>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</si>
  <si>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</si>
  <si>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</si>
  <si>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</si>
  <si>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</si>
  <si>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</si>
  <si>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</si>
  <si>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</si>
  <si>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</si>
  <si>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</si>
  <si>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</si>
  <si>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</si>
  <si>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</si>
  <si>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</si>
  <si>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</si>
  <si>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</si>
  <si>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</si>
  <si>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</si>
  <si>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</si>
  <si>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</si>
  <si>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</si>
  <si>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</si>
  <si>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</si>
  <si>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</si>
  <si>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</si>
  <si>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</si>
  <si>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</si>
  <si>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</si>
  <si>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</si>
  <si>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</si>
  <si>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</si>
  <si>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</si>
  <si>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</si>
  <si>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</si>
  <si>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</si>
  <si>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</si>
  <si>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</si>
  <si>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</si>
  <si>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</si>
  <si>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</si>
  <si>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</si>
  <si>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</si>
  <si>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</si>
  <si>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</si>
  <si>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</si>
  <si>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</si>
  <si>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</si>
  <si>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</si>
  <si>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</si>
  <si>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</si>
  <si>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</si>
  <si>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</si>
  <si>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</si>
  <si>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</si>
  <si>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</si>
  <si>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</si>
  <si>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</si>
  <si>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</si>
  <si>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</si>
  <si>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</si>
  <si>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</si>
  <si>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</si>
  <si>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</si>
  <si>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</si>
  <si>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</si>
  <si>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</si>
  <si>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</si>
  <si>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</si>
  <si>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</si>
  <si>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</si>
  <si>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</si>
  <si>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</si>
  <si>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</si>
  <si>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</si>
  <si>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</si>
  <si>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</si>
  <si>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</si>
  <si>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</si>
  <si>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</si>
  <si>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</si>
  <si>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</si>
  <si>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</si>
  <si>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</si>
  <si>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</si>
  <si>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</si>
  <si>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</si>
  <si>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</si>
  <si>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</si>
  <si>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</si>
  <si>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</si>
  <si>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</si>
  <si>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</si>
  <si>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</si>
  <si>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</si>
  <si>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</si>
  <si>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</si>
  <si>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</si>
  <si>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</si>
  <si>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</si>
  <si>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</si>
  <si>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</si>
  <si>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</si>
  <si>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</si>
  <si>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</si>
  <si>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</si>
  <si>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</si>
  <si>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</si>
  <si>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</si>
  <si>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</si>
  <si>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</si>
  <si>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</si>
  <si>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</si>
  <si>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</si>
  <si>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</si>
  <si>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</si>
  <si>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</si>
  <si>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</si>
  <si>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</si>
  <si>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</si>
  <si>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</si>
  <si>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</si>
  <si>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</si>
  <si>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</si>
  <si>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</si>
  <si>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</si>
  <si>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</si>
  <si>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</si>
  <si>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</si>
  <si>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</si>
  <si>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</si>
  <si>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</si>
  <si>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</si>
  <si>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</si>
  <si>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</si>
  <si>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</si>
  <si>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</si>
  <si>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</si>
  <si>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</si>
  <si>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</si>
  <si>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</si>
  <si>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</si>
  <si>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</si>
  <si>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</si>
  <si>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</si>
  <si>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</si>
  <si>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</si>
  <si>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</si>
  <si>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</si>
  <si>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</si>
  <si>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</si>
  <si>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</si>
  <si>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</si>
  <si>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</si>
  <si>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</si>
  <si>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</si>
  <si>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</si>
  <si>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</si>
  <si>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</si>
  <si>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</si>
  <si>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</si>
  <si>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</si>
  <si>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</si>
  <si>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</si>
  <si>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</si>
  <si>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</si>
  <si>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</si>
  <si>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</si>
  <si>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</si>
  <si>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</si>
  <si>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</si>
  <si>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</si>
  <si>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</si>
  <si>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</si>
  <si>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</si>
  <si>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</si>
  <si>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</si>
  <si>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</si>
  <si>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</si>
  <si>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</si>
  <si>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</si>
  <si>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</si>
  <si>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</si>
  <si>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</si>
  <si>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</si>
  <si>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</si>
  <si>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</si>
  <si>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</si>
  <si>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</si>
  <si>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</si>
  <si>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</si>
  <si>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</si>
  <si>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</si>
  <si>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</si>
  <si>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</si>
  <si>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</si>
  <si>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</si>
  <si>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</si>
  <si>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</si>
  <si>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</si>
  <si>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</si>
  <si>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</si>
  <si>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</si>
  <si>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</si>
  <si>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</si>
  <si>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</si>
  <si>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</si>
  <si>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</si>
  <si>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</si>
  <si>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</si>
  <si>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</si>
  <si>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</si>
  <si>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</si>
  <si>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</si>
  <si>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</si>
  <si>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</si>
  <si>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</si>
  <si>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</si>
  <si>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</si>
  <si>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</si>
  <si>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</si>
  <si>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</si>
  <si>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</si>
  <si>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</si>
  <si>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</si>
  <si>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</si>
  <si>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</si>
  <si>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</si>
  <si>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</si>
  <si>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</si>
  <si>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</si>
  <si>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</si>
  <si>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</si>
  <si>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</si>
  <si>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</si>
  <si>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</si>
  <si>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</si>
  <si>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</si>
  <si>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</si>
  <si>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</si>
  <si>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</si>
  <si>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</si>
  <si>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</si>
  <si>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</si>
  <si>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</si>
  <si>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</si>
  <si>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</si>
  <si>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</si>
  <si>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</si>
  <si>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</si>
  <si>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</si>
  <si>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</si>
  <si>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</si>
  <si>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</si>
  <si>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</si>
  <si>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</si>
  <si>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</si>
  <si>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</si>
  <si>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</si>
  <si>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</si>
  <si>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</si>
  <si>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</si>
  <si>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</si>
  <si>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</si>
  <si>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</si>
  <si>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</si>
  <si>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</si>
  <si>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</si>
  <si>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</si>
  <si>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</si>
  <si>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</si>
  <si>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</si>
  <si>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</si>
  <si>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</si>
  <si>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</si>
  <si>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</si>
  <si>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</si>
  <si>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</si>
  <si>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</si>
  <si>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</si>
  <si>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</si>
  <si>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</si>
  <si>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</si>
  <si>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</si>
  <si>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</si>
  <si>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</si>
  <si>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</si>
  <si>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</si>
  <si>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</si>
  <si>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</si>
  <si>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</si>
  <si>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</si>
  <si>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</si>
  <si>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</si>
  <si>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</si>
  <si>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</si>
  <si>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</si>
  <si>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</si>
  <si>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</si>
  <si>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</si>
  <si>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</si>
  <si>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</si>
  <si>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</si>
  <si>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</si>
  <si>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</si>
  <si>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</si>
  <si>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</si>
  <si>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</si>
  <si>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</si>
  <si>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</si>
  <si>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</si>
  <si>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</si>
  <si>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</si>
  <si>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</si>
  <si>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</si>
  <si>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</si>
  <si>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</si>
  <si>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</si>
  <si>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</si>
  <si>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</si>
  <si>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</si>
  <si>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</si>
  <si>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</si>
  <si>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</si>
  <si>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</si>
  <si>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</si>
  <si>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</si>
  <si>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</si>
  <si>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</si>
  <si>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</si>
  <si>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</si>
  <si>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</si>
  <si>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</si>
  <si>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</si>
  <si>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</si>
  <si>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</si>
  <si>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</si>
  <si>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</si>
  <si>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</si>
  <si>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</si>
  <si>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</si>
  <si>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</si>
  <si>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</si>
  <si>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</si>
  <si>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</si>
  <si>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</si>
  <si>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</si>
  <si>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</si>
  <si>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</si>
  <si>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</si>
  <si>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</si>
  <si>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</si>
  <si>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</si>
  <si>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</si>
  <si>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</si>
  <si>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</si>
  <si>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</si>
  <si>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</si>
  <si>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</si>
  <si>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</si>
  <si>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</si>
  <si>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</si>
  <si>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</si>
  <si>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</si>
  <si>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</si>
  <si>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</si>
  <si>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</si>
  <si>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</si>
  <si>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</si>
  <si>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</si>
  <si>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</si>
  <si>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</si>
  <si>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</si>
  <si>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</si>
  <si>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</si>
  <si>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</si>
  <si>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</si>
  <si>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</si>
  <si>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</si>
  <si>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</si>
  <si>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</si>
  <si>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</si>
  <si>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</si>
  <si>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</si>
  <si>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</si>
  <si>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</si>
  <si>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</si>
  <si>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</si>
  <si>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</si>
  <si>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</si>
  <si>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</si>
  <si>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</si>
  <si>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</si>
  <si>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</si>
  <si>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</si>
  <si>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</si>
  <si>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</si>
  <si>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</si>
  <si>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</si>
  <si>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</si>
  <si>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</si>
  <si>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</si>
  <si>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</si>
  <si>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</si>
  <si>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</si>
  <si>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</si>
  <si>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</si>
  <si>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</si>
  <si>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</si>
  <si>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</si>
  <si>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</si>
  <si>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</si>
  <si>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</si>
  <si>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</si>
  <si>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</si>
  <si>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</si>
  <si>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</si>
  <si>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</si>
  <si>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</si>
  <si>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</si>
  <si>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</si>
  <si>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</si>
  <si>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</si>
  <si>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</si>
  <si>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</si>
  <si>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</si>
  <si>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</si>
  <si>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</si>
  <si>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</si>
  <si>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</si>
  <si>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</si>
  <si>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</si>
  <si>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</si>
  <si>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</si>
  <si>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</si>
  <si>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</si>
  <si>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</si>
  <si>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</si>
  <si>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</si>
  <si>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</si>
  <si>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</si>
  <si>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</si>
  <si>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</si>
  <si>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</si>
  <si>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</si>
  <si>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</si>
  <si>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</si>
  <si>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</si>
  <si>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</si>
  <si>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</si>
  <si>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</si>
  <si>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</si>
  <si>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</si>
  <si>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</si>
  <si>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</si>
  <si>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</si>
  <si>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</si>
  <si>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</si>
  <si>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</si>
  <si>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</si>
  <si>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</si>
  <si>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</si>
  <si>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</si>
  <si>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</si>
  <si>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</si>
  <si>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</si>
  <si>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</si>
  <si>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</si>
  <si>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</si>
  <si>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</si>
  <si>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</si>
  <si>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</si>
  <si>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</si>
  <si>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</si>
  <si>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</si>
  <si>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</si>
  <si>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</si>
  <si>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</si>
  <si>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</si>
  <si>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</si>
  <si>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</si>
  <si>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</si>
  <si>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</si>
  <si>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</si>
  <si>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</si>
  <si>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</si>
  <si>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</si>
  <si>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</si>
  <si>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</si>
  <si>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</si>
  <si>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</si>
  <si>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</si>
  <si>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</si>
  <si>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</si>
  <si>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</si>
  <si>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</si>
  <si>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</si>
  <si>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</si>
  <si>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</si>
  <si>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</si>
  <si>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</si>
  <si>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</si>
  <si>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</si>
  <si>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</si>
  <si>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</si>
  <si>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</si>
  <si>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</si>
  <si>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</si>
  <si>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</si>
  <si>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</si>
  <si>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</si>
  <si>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</si>
  <si>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</si>
  <si>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</si>
  <si>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</si>
  <si>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</si>
  <si>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</si>
  <si>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</si>
  <si>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</si>
  <si>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</si>
  <si>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</si>
  <si>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</si>
  <si>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</si>
  <si>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</si>
  <si>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</si>
  <si>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</si>
  <si>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</si>
  <si>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</si>
  <si>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</si>
  <si>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</si>
  <si>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</si>
  <si>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</si>
  <si>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</si>
  <si>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</si>
  <si>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</si>
  <si>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</si>
  <si>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</si>
  <si>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</si>
  <si>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</si>
  <si>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</si>
  <si>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</si>
  <si>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</si>
  <si>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</si>
  <si>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</si>
  <si>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</si>
  <si>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</si>
  <si>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</si>
  <si>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</si>
  <si>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</si>
  <si>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</si>
  <si>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</si>
  <si>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</si>
  <si>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</si>
  <si>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</si>
  <si>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</si>
  <si>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</si>
  <si>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</si>
  <si>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</si>
  <si>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</si>
  <si>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</si>
  <si>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</si>
  <si>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</si>
  <si>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</si>
  <si>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</si>
  <si>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</si>
  <si>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</si>
  <si>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</si>
  <si>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</si>
  <si>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</si>
  <si>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</si>
  <si>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</si>
  <si>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</si>
  <si>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</si>
  <si>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</si>
  <si>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</si>
  <si>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</si>
  <si>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</si>
  <si>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</si>
  <si>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</si>
  <si>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</si>
  <si>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</si>
  <si>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</si>
  <si>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</si>
  <si>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</si>
  <si>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</si>
  <si>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</si>
  <si>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</si>
  <si>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</si>
  <si>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</si>
  <si>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</si>
  <si>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</si>
  <si>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</si>
  <si>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</si>
  <si>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</si>
  <si>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</si>
  <si>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</si>
  <si>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</si>
  <si>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</si>
  <si>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</si>
  <si>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</si>
  <si>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</si>
  <si>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</si>
  <si>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</si>
  <si>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</si>
  <si>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</si>
  <si>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</si>
  <si>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</si>
  <si>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</si>
  <si>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</si>
  <si>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</si>
  <si>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</si>
  <si>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</si>
  <si>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</si>
  <si>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</si>
  <si>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</si>
  <si>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</si>
  <si>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</si>
  <si>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</si>
  <si>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</si>
  <si>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</si>
  <si>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</si>
  <si>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</si>
  <si>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</si>
  <si>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</si>
  <si>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</si>
  <si>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</si>
  <si>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</si>
  <si>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</si>
  <si>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</si>
  <si>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</si>
  <si>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</si>
  <si>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</si>
  <si>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</si>
  <si>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</si>
  <si>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</si>
  <si>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</si>
  <si>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</si>
  <si>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</si>
  <si>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</si>
  <si>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</si>
  <si>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</si>
  <si>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</si>
  <si>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</si>
  <si>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</si>
  <si>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</si>
  <si>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</si>
  <si>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</si>
  <si>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</si>
  <si>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</si>
  <si>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</si>
  <si>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</si>
  <si>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</si>
  <si>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</si>
  <si>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</si>
  <si>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</si>
  <si>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</si>
  <si>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</si>
  <si>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</si>
  <si>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</si>
  <si>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</si>
  <si>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</si>
  <si>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</si>
  <si>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</si>
  <si>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</si>
  <si>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</si>
  <si>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</si>
  <si>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</si>
  <si>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</si>
  <si>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</si>
  <si>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</si>
  <si>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</si>
  <si>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</si>
  <si>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</si>
  <si>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</si>
  <si>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</si>
  <si>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</si>
  <si>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</si>
  <si>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</si>
  <si>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</si>
  <si>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</si>
  <si>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</si>
  <si>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</si>
  <si>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</si>
  <si>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</si>
  <si>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</si>
  <si>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</si>
  <si>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</si>
  <si>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</si>
  <si>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</si>
  <si>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</si>
  <si>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</si>
  <si>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</si>
  <si>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</si>
  <si>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</si>
  <si>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</si>
  <si>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</si>
  <si>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</si>
  <si>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</si>
  <si>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</si>
  <si>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</si>
  <si>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</si>
  <si>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</si>
  <si>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</si>
  <si>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</si>
  <si>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</si>
  <si>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</si>
  <si>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</si>
  <si>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</si>
  <si>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</si>
  <si>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</si>
  <si>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</si>
  <si>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</si>
  <si>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</si>
  <si>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</si>
  <si>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</si>
  <si>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</si>
  <si>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</si>
  <si>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</si>
  <si>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</si>
  <si>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</si>
  <si>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</si>
  <si>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</si>
  <si>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</si>
  <si>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</si>
  <si>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</si>
  <si>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</si>
  <si>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</si>
  <si>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</si>
  <si>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</si>
  <si>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</si>
  <si>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</si>
  <si>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</si>
  <si>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</si>
  <si>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</si>
  <si>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</si>
  <si>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</si>
  <si>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</si>
  <si>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</si>
  <si>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</si>
  <si>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</si>
  <si>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</si>
  <si>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</si>
  <si>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</si>
  <si>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</si>
  <si>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</si>
  <si>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</si>
  <si>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</si>
  <si>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</si>
  <si>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</si>
  <si>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</si>
  <si>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</si>
  <si>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</si>
  <si>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</si>
  <si>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</si>
  <si>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</si>
  <si>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</si>
  <si>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</si>
  <si>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</si>
  <si>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</si>
  <si>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</si>
  <si>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</si>
  <si>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</si>
  <si>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</si>
  <si>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</si>
  <si>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</si>
  <si>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</si>
  <si>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</si>
  <si>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</si>
  <si>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</si>
  <si>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</si>
  <si>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</si>
  <si>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</si>
  <si>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</si>
  <si>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</si>
  <si>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</si>
  <si>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</si>
  <si>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</si>
  <si>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</si>
  <si>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</si>
  <si>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</si>
  <si>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</si>
  <si>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</si>
  <si>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</si>
  <si>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</si>
  <si>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</si>
  <si>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</si>
  <si>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</si>
  <si>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</si>
  <si>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</si>
  <si>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</si>
  <si>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</si>
  <si>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</si>
  <si>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</si>
  <si>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</si>
  <si>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</si>
  <si>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</si>
  <si>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</si>
  <si>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</si>
  <si>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</si>
  <si>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</si>
  <si>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</si>
  <si>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</si>
  <si>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</si>
  <si>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</si>
  <si>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</si>
  <si>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</si>
  <si>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</si>
  <si>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</si>
  <si>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</si>
  <si>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</si>
  <si>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</si>
  <si>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</si>
  <si>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</si>
  <si>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</si>
  <si>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</si>
  <si>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</si>
  <si>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</si>
  <si>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</si>
  <si>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</si>
  <si>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</si>
  <si>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</si>
  <si>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</si>
  <si>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</si>
  <si>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</si>
  <si>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</si>
  <si>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</si>
  <si>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</si>
  <si>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</si>
  <si>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</si>
  <si>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</si>
  <si>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</si>
  <si>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</si>
  <si>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</si>
  <si>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</si>
  <si>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</si>
  <si>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</si>
  <si>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</si>
  <si>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</si>
  <si>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</si>
  <si>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</si>
  <si>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</si>
  <si>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</si>
  <si>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</si>
  <si>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</si>
  <si>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</si>
  <si>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</si>
  <si>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</si>
  <si>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</si>
  <si>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</si>
  <si>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</si>
  <si>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</si>
  <si>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</si>
  <si>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</si>
  <si>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</si>
  <si>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</si>
  <si>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</si>
  <si>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</si>
  <si>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</si>
  <si>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</si>
  <si>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</si>
  <si>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</si>
  <si>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</si>
  <si>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</si>
  <si>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</si>
  <si>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</si>
  <si>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</si>
  <si>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</si>
  <si>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</si>
  <si>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</si>
  <si>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</si>
  <si>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</si>
  <si>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</si>
  <si>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</si>
  <si>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</si>
  <si>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</si>
  <si>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</si>
  <si>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</si>
  <si>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</si>
  <si>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</si>
  <si>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</si>
  <si>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</si>
  <si>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</si>
  <si>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</si>
  <si>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</si>
  <si>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</si>
  <si>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</si>
  <si>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</si>
  <si>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</si>
  <si>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</si>
  <si>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</si>
  <si>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</si>
  <si>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</si>
  <si>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</si>
  <si>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</si>
  <si>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</si>
  <si>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</si>
  <si>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</si>
  <si>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</si>
  <si>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</si>
  <si>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</si>
  <si>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</si>
  <si>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</si>
  <si>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</si>
  <si>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</si>
  <si>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</si>
  <si>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</si>
  <si>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</si>
  <si>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</si>
  <si>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</si>
  <si>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</si>
  <si>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</si>
  <si>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</si>
  <si>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</si>
  <si>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</si>
  <si>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</si>
  <si>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</si>
  <si>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</si>
  <si>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</si>
  <si>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</si>
  <si>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</si>
  <si>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</si>
  <si>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</si>
  <si>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</si>
  <si>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</si>
  <si>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</si>
  <si>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</si>
  <si>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</si>
  <si>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</si>
  <si>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</si>
  <si>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</si>
  <si>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</si>
  <si>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</si>
  <si>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</si>
  <si>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</si>
  <si>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</si>
  <si>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</si>
  <si>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</si>
  <si>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</si>
  <si>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</si>
  <si>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</si>
  <si>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</si>
  <si>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</si>
  <si>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</si>
  <si>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</si>
  <si>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</si>
  <si>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</si>
  <si>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</si>
  <si>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</si>
  <si>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</si>
  <si>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</si>
  <si>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</si>
  <si>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</si>
  <si>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</si>
  <si>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</si>
  <si>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</si>
  <si>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</si>
  <si>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</si>
  <si>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</si>
  <si>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</si>
  <si>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</si>
  <si>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</si>
  <si>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</si>
  <si>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</si>
  <si>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</si>
  <si>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</si>
  <si>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</si>
  <si>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</si>
  <si>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</si>
  <si>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</si>
  <si>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</si>
  <si>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</si>
  <si>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</si>
  <si>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</si>
  <si>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</si>
  <si>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</si>
  <si>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</si>
  <si>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</si>
  <si>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</si>
  <si>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</si>
  <si>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</si>
  <si>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</si>
  <si>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</si>
  <si>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</si>
  <si>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</si>
  <si>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</si>
  <si>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</si>
  <si>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</si>
  <si>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</si>
  <si>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</si>
  <si>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</si>
  <si>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</si>
  <si>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</si>
  <si>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</si>
  <si>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</si>
  <si>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</si>
  <si>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</si>
  <si>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</si>
  <si>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</si>
  <si>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</si>
  <si>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</si>
  <si>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</si>
  <si>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</si>
  <si>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</si>
  <si>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</si>
  <si>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</si>
  <si>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</si>
  <si>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</si>
  <si>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</si>
  <si>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</si>
  <si>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</si>
  <si>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</si>
  <si>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</si>
  <si>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</si>
  <si>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</si>
  <si>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</si>
  <si>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</si>
  <si>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</si>
  <si>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</si>
  <si>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</si>
  <si>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</si>
  <si>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</si>
  <si>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</si>
  <si>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</si>
  <si>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</si>
  <si>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</si>
  <si>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</si>
  <si>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</si>
  <si>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</si>
  <si>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</si>
  <si>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</si>
  <si>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</si>
  <si>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</si>
  <si>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</si>
  <si>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</si>
  <si>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</si>
  <si>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</si>
  <si>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</si>
  <si>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</si>
  <si>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</si>
  <si>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</si>
  <si>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</si>
  <si>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</si>
  <si>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</si>
  <si>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</si>
  <si>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</si>
  <si>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</si>
  <si>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</si>
  <si>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</si>
  <si>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</si>
  <si>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</si>
  <si>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</si>
  <si>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</si>
  <si>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</si>
  <si>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</si>
  <si>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</si>
  <si>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</si>
  <si>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</si>
  <si>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</si>
  <si>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</si>
  <si>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</si>
  <si>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</si>
  <si>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</si>
  <si>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</si>
  <si>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</si>
  <si>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</si>
  <si>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</si>
  <si>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</si>
  <si>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</si>
  <si>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</si>
  <si>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</si>
  <si>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</si>
  <si>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</si>
  <si>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</si>
  <si>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</si>
  <si>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</si>
  <si>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</si>
  <si>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</si>
  <si>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</si>
  <si>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</si>
  <si>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</si>
  <si>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</si>
  <si>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</si>
  <si>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</si>
  <si>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</si>
  <si>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</si>
  <si>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</si>
  <si>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</si>
  <si>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</si>
  <si>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</si>
  <si>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</si>
  <si>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</si>
  <si>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</si>
  <si>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</si>
  <si>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</si>
  <si>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</si>
  <si>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</si>
  <si>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</si>
  <si>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</si>
  <si>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</si>
  <si>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</si>
  <si>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</si>
  <si>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</si>
  <si>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</si>
  <si>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</si>
  <si>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</si>
  <si>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</si>
  <si>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</si>
  <si>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</si>
  <si>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</si>
  <si>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</si>
  <si>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</si>
  <si>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</si>
  <si>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</si>
  <si>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</si>
  <si>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</si>
  <si>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</si>
  <si>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</si>
  <si>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</si>
  <si>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</si>
  <si>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</si>
  <si>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</si>
  <si>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</si>
  <si>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</si>
  <si>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</si>
  <si>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</si>
  <si>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</si>
  <si>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</si>
  <si>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</si>
  <si>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</si>
  <si>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</si>
  <si>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</si>
  <si>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</si>
  <si>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</si>
  <si>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</si>
  <si>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</si>
  <si>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</si>
  <si>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</si>
  <si>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</si>
  <si>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</si>
  <si>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</si>
  <si>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</si>
  <si>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</si>
  <si>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</si>
  <si>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</si>
  <si>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</si>
  <si>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</si>
  <si>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</si>
  <si>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</si>
  <si>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</si>
  <si>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</si>
  <si>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</si>
  <si>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</si>
  <si>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</si>
  <si>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</si>
  <si>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</si>
  <si>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</si>
  <si>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</si>
  <si>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</si>
  <si>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</si>
  <si>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</si>
  <si>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</si>
  <si>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</si>
  <si>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</si>
  <si>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</si>
  <si>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</si>
  <si>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</si>
  <si>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</si>
  <si>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</si>
  <si>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</si>
  <si>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</si>
  <si>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</si>
  <si>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</si>
  <si>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</si>
  <si>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</si>
  <si>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</si>
  <si>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</si>
  <si>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</si>
  <si>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</si>
  <si>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</si>
  <si>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</si>
  <si>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</si>
  <si>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</si>
  <si>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</si>
  <si>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</si>
  <si>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</si>
  <si>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</si>
  <si>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</si>
  <si>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</si>
  <si>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</si>
  <si>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</si>
  <si>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</si>
  <si>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</si>
  <si>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</si>
  <si>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</si>
  <si>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</si>
  <si>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</si>
  <si>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</si>
  <si>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</si>
  <si>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</si>
  <si>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</si>
  <si>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</si>
  <si>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</si>
  <si>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</si>
  <si>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</si>
  <si>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</si>
  <si>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</si>
  <si>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</si>
  <si>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</si>
  <si>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</si>
  <si>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</si>
  <si>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</si>
  <si>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</si>
  <si>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</si>
  <si>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</si>
  <si>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</si>
  <si>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</si>
  <si>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</si>
  <si>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</si>
  <si>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</si>
  <si>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</si>
  <si>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</si>
  <si>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</si>
  <si>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</si>
  <si>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</si>
  <si>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</si>
  <si>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</si>
  <si>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</si>
  <si>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</si>
  <si>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</si>
  <si>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</si>
  <si>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</si>
  <si>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</si>
  <si>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</si>
  <si>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</si>
  <si>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</si>
  <si>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</si>
  <si>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</si>
  <si>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</si>
  <si>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</si>
  <si>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</si>
  <si>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</si>
  <si>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</si>
  <si>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</si>
  <si>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</si>
  <si>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</si>
  <si>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</si>
  <si>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</si>
  <si>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</si>
  <si>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</si>
  <si>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</si>
  <si>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</si>
  <si>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</si>
  <si>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</si>
  <si>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</si>
  <si>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</si>
  <si>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</si>
  <si>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</si>
  <si>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</si>
  <si>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</si>
  <si>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</si>
  <si>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</si>
  <si>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</si>
  <si>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</si>
  <si>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</si>
  <si>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</si>
  <si>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</si>
  <si>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</si>
  <si>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</si>
  <si>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</si>
  <si>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</si>
  <si>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</si>
  <si>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</si>
  <si>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</si>
  <si>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</si>
  <si>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</si>
  <si>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</si>
  <si>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</si>
  <si>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</si>
  <si>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</si>
  <si>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</si>
  <si>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</si>
  <si>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</si>
  <si>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</si>
  <si>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</si>
  <si>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</si>
  <si>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</si>
  <si>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</si>
  <si>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</si>
  <si>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</si>
  <si>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</si>
  <si>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</si>
  <si>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</si>
  <si>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</si>
  <si>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</si>
  <si>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</si>
  <si>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</si>
  <si>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</si>
  <si>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</si>
  <si>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</si>
  <si>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</si>
  <si>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</si>
  <si>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</si>
  <si>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</si>
  <si>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</si>
  <si>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</si>
  <si>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</si>
  <si>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</si>
  <si>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</si>
  <si>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</si>
  <si>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</si>
  <si>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</si>
  <si>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</si>
  <si>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</si>
  <si>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</si>
  <si>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</si>
  <si>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</si>
  <si>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</si>
  <si>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</si>
  <si>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</si>
  <si>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</si>
  <si>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</si>
  <si>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</si>
  <si>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</si>
  <si>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</si>
  <si>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</si>
  <si>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</si>
  <si>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</si>
  <si>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</si>
  <si>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</si>
  <si>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</si>
  <si>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</si>
  <si>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</si>
  <si>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</si>
  <si>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</si>
  <si>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</si>
  <si>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</si>
  <si>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</si>
  <si>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</si>
  <si>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</si>
  <si>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</si>
  <si>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</si>
  <si>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</si>
  <si>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</si>
  <si>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</si>
  <si>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</si>
  <si>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</si>
  <si>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</si>
  <si>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</si>
  <si>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</si>
  <si>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</si>
  <si>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</si>
  <si>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</si>
  <si>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</si>
  <si>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</si>
  <si>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</si>
  <si>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</si>
  <si>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</si>
  <si>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</si>
  <si>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</si>
  <si>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</si>
  <si>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</si>
  <si>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</si>
  <si>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</si>
  <si>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</si>
  <si>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</si>
  <si>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</si>
  <si>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</si>
  <si>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</si>
  <si>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</si>
  <si>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</si>
  <si>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</si>
  <si>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</si>
  <si>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</si>
  <si>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</si>
  <si>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</si>
  <si>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</si>
  <si>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</si>
  <si>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</si>
  <si>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</si>
  <si>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</si>
  <si>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</si>
  <si>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</si>
  <si>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</si>
  <si>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</si>
  <si>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</si>
  <si>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</si>
  <si>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</si>
  <si>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</si>
  <si>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</si>
  <si>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</si>
  <si>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</si>
  <si>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</si>
  <si>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</si>
  <si>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</si>
  <si>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</si>
  <si>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</si>
  <si>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</si>
  <si>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</si>
  <si>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</si>
  <si>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</si>
  <si>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</si>
  <si>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</si>
  <si>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</si>
  <si>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</si>
  <si>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</si>
  <si>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</si>
  <si>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</si>
  <si>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</si>
  <si>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</si>
  <si>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</si>
  <si>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</si>
  <si>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</si>
  <si>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</si>
  <si>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</si>
  <si>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</si>
  <si>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</si>
  <si>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</si>
  <si>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</si>
  <si>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</si>
  <si>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</si>
  <si>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</si>
  <si>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</si>
  <si>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</si>
  <si>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</si>
  <si>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</si>
  <si>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</si>
  <si>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</si>
  <si>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</si>
  <si>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</si>
  <si>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</si>
  <si>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</si>
  <si>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</si>
  <si>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</si>
  <si>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</si>
  <si>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</si>
  <si>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</si>
  <si>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</si>
  <si>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</si>
  <si>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</si>
  <si>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</si>
  <si>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</si>
  <si>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</si>
  <si>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</si>
  <si>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</si>
  <si>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</si>
  <si>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</si>
  <si>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</si>
  <si>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</si>
  <si>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</si>
  <si>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</si>
  <si>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</si>
  <si>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</si>
  <si>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</si>
  <si>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</si>
  <si>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</si>
  <si>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</si>
  <si>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</si>
  <si>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</si>
  <si>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</si>
  <si>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</si>
  <si>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</si>
  <si>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</si>
  <si>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</si>
  <si>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</si>
  <si>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</si>
  <si>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</si>
  <si>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</si>
  <si>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</si>
  <si>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</si>
  <si>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</si>
  <si>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</si>
  <si>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</si>
  <si>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</si>
  <si>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</si>
  <si>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</si>
  <si>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</si>
  <si>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</si>
  <si>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</si>
  <si>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</si>
  <si>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</si>
  <si>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</si>
  <si>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</si>
  <si>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</si>
  <si>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</si>
  <si>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</si>
  <si>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</si>
  <si>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</si>
  <si>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</si>
  <si>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</si>
  <si>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</si>
  <si>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</si>
  <si>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</si>
  <si>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</si>
  <si>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</si>
  <si>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</si>
  <si>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</si>
  <si>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</si>
  <si>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</si>
  <si>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</si>
  <si>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</si>
  <si>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</si>
  <si>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</si>
  <si>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</si>
  <si>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</si>
  <si>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</si>
  <si>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</si>
  <si>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</si>
  <si>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</si>
  <si>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</si>
  <si>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</si>
  <si>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</si>
  <si>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</si>
  <si>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</si>
  <si>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</si>
  <si>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</si>
  <si>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</si>
  <si>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</si>
  <si>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</si>
  <si>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</si>
  <si>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</si>
  <si>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</si>
  <si>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</si>
  <si>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</si>
  <si>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</si>
  <si>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</si>
  <si>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</si>
  <si>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</si>
  <si>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</si>
  <si>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</si>
  <si>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</si>
  <si>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</si>
  <si>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</si>
  <si>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</si>
  <si>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</si>
  <si>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</si>
  <si>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</si>
  <si>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</si>
  <si>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</si>
  <si>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</si>
  <si>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</si>
  <si>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</si>
  <si>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</si>
  <si>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</si>
  <si>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</si>
  <si>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</si>
  <si>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</si>
  <si>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</si>
  <si>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</si>
  <si>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</si>
  <si>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</si>
  <si>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</si>
  <si>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</si>
  <si>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</si>
  <si>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</si>
  <si>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</si>
  <si>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</si>
  <si>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</si>
  <si>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</si>
  <si>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</si>
  <si>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</si>
  <si>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</si>
  <si>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</si>
  <si>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</si>
  <si>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</si>
  <si>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</si>
  <si>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</si>
  <si>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</si>
  <si>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</si>
  <si>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</si>
  <si>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</si>
  <si>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</si>
  <si>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</si>
  <si>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</si>
  <si>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</si>
  <si>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</si>
  <si>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</si>
  <si>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</si>
  <si>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</si>
  <si>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</si>
  <si>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</si>
  <si>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</si>
  <si>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</si>
  <si>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</si>
  <si>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</si>
  <si>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</si>
  <si>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</si>
  <si>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</si>
  <si>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</si>
  <si>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</si>
  <si>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</si>
  <si>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</si>
  <si>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</si>
  <si>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</si>
  <si>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</si>
  <si>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</si>
  <si>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</si>
  <si>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</si>
  <si>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</si>
  <si>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</si>
  <si>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</si>
  <si>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</si>
  <si>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</si>
  <si>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</si>
  <si>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</si>
  <si>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</si>
  <si>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</si>
  <si>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</si>
  <si>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</si>
  <si>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</si>
  <si>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</si>
  <si>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</si>
  <si>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</si>
  <si>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</si>
  <si>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</si>
  <si>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</si>
  <si>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</si>
  <si>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</si>
  <si>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</si>
  <si>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</si>
  <si>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</si>
  <si>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</si>
  <si>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</si>
  <si>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</si>
  <si>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</si>
  <si>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</si>
  <si>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</si>
  <si>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</si>
  <si>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</si>
  <si>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</si>
  <si>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</si>
  <si>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</si>
  <si>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</si>
  <si>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</si>
  <si>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</si>
  <si>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</si>
  <si>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</si>
  <si>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</si>
  <si>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</si>
  <si>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</si>
  <si>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</si>
  <si>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</si>
  <si>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</si>
  <si>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</si>
  <si>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</si>
  <si>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</si>
  <si>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</si>
  <si>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</si>
  <si>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</si>
  <si>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</si>
  <si>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</si>
  <si>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</si>
  <si>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</si>
  <si>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</si>
  <si>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</si>
  <si>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</si>
  <si>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</si>
  <si>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</si>
  <si>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</si>
  <si>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</si>
  <si>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</si>
  <si>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</si>
  <si>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</si>
  <si>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</si>
  <si>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</si>
  <si>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</si>
  <si>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</si>
  <si>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</si>
  <si>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</si>
  <si>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</si>
  <si>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</si>
  <si>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</si>
  <si>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</si>
  <si>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</si>
  <si>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</si>
  <si>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</si>
  <si>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</si>
  <si>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</si>
  <si>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</si>
  <si>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</si>
  <si>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</si>
  <si>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</si>
  <si>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</si>
  <si>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</si>
  <si>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</si>
  <si>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</si>
  <si>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</si>
  <si>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</si>
  <si>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</si>
  <si>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</si>
  <si>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</si>
  <si>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</si>
  <si>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</si>
  <si>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</si>
  <si>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</si>
  <si>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</si>
  <si>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</si>
  <si>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</si>
  <si>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</si>
  <si>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</si>
  <si>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</si>
  <si>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</si>
  <si>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</si>
  <si>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</si>
  <si>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</si>
  <si>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</si>
  <si>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</si>
  <si>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</si>
  <si>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</si>
  <si>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</si>
  <si>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</si>
  <si>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</si>
  <si>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</si>
  <si>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</si>
  <si>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</si>
  <si>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</si>
  <si>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</si>
  <si>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</si>
  <si>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</si>
  <si>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</si>
  <si>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</si>
  <si>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</si>
  <si>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</si>
  <si>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</si>
  <si>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</si>
  <si>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</si>
  <si>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</si>
  <si>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</si>
  <si>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</si>
  <si>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</si>
  <si>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</si>
  <si>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</si>
  <si>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</si>
  <si>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</si>
  <si>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</si>
  <si>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</si>
  <si>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</si>
  <si>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</si>
  <si>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</si>
  <si>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</si>
  <si>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</si>
  <si>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</si>
  <si>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</si>
  <si>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</si>
  <si>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</si>
  <si>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</si>
  <si>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</si>
  <si>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</si>
  <si>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</si>
  <si>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</si>
  <si>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</si>
  <si>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</si>
  <si>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</si>
  <si>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</si>
  <si>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</si>
  <si>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</si>
  <si>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</si>
  <si>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</si>
  <si>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</si>
  <si>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</si>
  <si>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</si>
  <si>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</si>
  <si>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</si>
  <si>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</si>
  <si>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</si>
  <si>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</si>
  <si>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</si>
  <si>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</si>
  <si>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</si>
  <si>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</si>
  <si>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</si>
  <si>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</si>
  <si>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</si>
  <si>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</si>
  <si>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</si>
  <si>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</si>
  <si>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</si>
  <si>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</si>
  <si>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</si>
  <si>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</si>
  <si>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</si>
  <si>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</si>
  <si>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</si>
  <si>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</si>
  <si>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</si>
  <si>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</si>
  <si>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</si>
  <si>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</si>
  <si>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</si>
  <si>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</si>
  <si>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</si>
  <si>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</si>
  <si>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</si>
  <si>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</si>
  <si>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</si>
  <si>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</si>
  <si>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</si>
  <si>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</si>
  <si>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</si>
  <si>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</si>
  <si>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</si>
  <si>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</si>
  <si>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</si>
  <si>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</si>
  <si>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</si>
  <si>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</si>
  <si>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</si>
  <si>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</si>
  <si>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</si>
  <si>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</si>
  <si>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</si>
  <si>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</si>
  <si>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</si>
  <si>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</si>
  <si>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</si>
  <si>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</si>
  <si>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</si>
  <si>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</si>
  <si>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</si>
  <si>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</si>
  <si>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</si>
  <si>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</si>
  <si>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</si>
  <si>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</si>
  <si>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</si>
  <si>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</si>
  <si>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</si>
  <si>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</si>
  <si>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</si>
  <si>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</si>
  <si>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</si>
  <si>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</si>
  <si>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</si>
  <si>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</si>
  <si>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</si>
  <si>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</si>
  <si>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</si>
  <si>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</si>
  <si>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</si>
  <si>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</si>
  <si>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</si>
  <si>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</si>
  <si>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</si>
  <si>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</si>
  <si>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</si>
  <si>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</si>
  <si>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</si>
  <si>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</si>
  <si>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</si>
  <si>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</si>
  <si>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</si>
  <si>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</si>
  <si>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</si>
  <si>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</si>
  <si>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</si>
  <si>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</si>
  <si>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</si>
  <si>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</si>
  <si>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</si>
  <si>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</si>
  <si>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</si>
  <si>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</si>
  <si>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</si>
  <si>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</si>
  <si>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</si>
  <si>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</si>
  <si>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</si>
  <si>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</si>
  <si>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</si>
  <si>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</si>
  <si>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</si>
  <si>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</si>
  <si>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</si>
  <si>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</si>
  <si>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</si>
  <si>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</si>
  <si>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</si>
  <si>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</si>
  <si>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</si>
  <si>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</si>
  <si>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</si>
  <si>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</si>
  <si>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</si>
  <si>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</si>
  <si>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</si>
  <si>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</si>
  <si>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</si>
  <si>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</si>
  <si>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</si>
  <si>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</si>
  <si>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</si>
  <si>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</si>
  <si>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</si>
  <si>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</si>
  <si>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</si>
  <si>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</si>
  <si>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</si>
  <si>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</si>
  <si>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</si>
  <si>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</si>
  <si>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</si>
  <si>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</si>
  <si>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</si>
  <si>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</si>
  <si>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</si>
  <si>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</si>
  <si>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</si>
  <si>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</si>
  <si>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</si>
  <si>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</si>
  <si>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</si>
  <si>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</si>
  <si>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</si>
  <si>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</si>
  <si>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</si>
  <si>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</si>
  <si>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</si>
  <si>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</si>
  <si>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</si>
  <si>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</si>
  <si>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</si>
  <si>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</si>
  <si>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</si>
  <si>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</si>
  <si>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</si>
  <si>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</si>
  <si>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</si>
  <si>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</si>
  <si>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</si>
  <si>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</si>
  <si>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</si>
  <si>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</si>
  <si>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</si>
  <si>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</si>
  <si>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</si>
  <si>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</si>
  <si>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</si>
  <si>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</si>
  <si>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</si>
  <si>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</si>
  <si>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</si>
  <si>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</si>
  <si>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</si>
  <si>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</si>
  <si>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</si>
  <si>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</si>
  <si>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</si>
  <si>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</si>
  <si>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</si>
  <si>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</si>
  <si>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</si>
  <si>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</si>
  <si>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</si>
  <si>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</si>
  <si>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</si>
  <si>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</si>
  <si>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</si>
  <si>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</si>
  <si>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</si>
  <si>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</si>
  <si>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</si>
  <si>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</si>
  <si>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</si>
  <si>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</si>
  <si>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</si>
  <si>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</si>
  <si>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</si>
  <si>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</si>
  <si>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</si>
  <si>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</si>
  <si>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</si>
  <si>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</si>
  <si>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</si>
  <si>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</si>
  <si>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</si>
  <si>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</si>
  <si>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</si>
  <si>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</si>
  <si>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</si>
  <si>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</si>
  <si>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</si>
  <si>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</si>
  <si>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</si>
  <si>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</si>
  <si>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</si>
  <si>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</si>
  <si>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</si>
  <si>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</si>
  <si>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</si>
  <si>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</si>
  <si>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</si>
  <si>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</si>
  <si>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</si>
  <si>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</si>
  <si>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</si>
  <si>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</si>
  <si>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</si>
  <si>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</si>
  <si>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</si>
  <si>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</si>
  <si>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</si>
  <si>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</si>
  <si>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</si>
  <si>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</si>
  <si>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</si>
  <si>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</si>
  <si>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</si>
  <si>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</si>
  <si>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</si>
  <si>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</si>
  <si>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</si>
  <si>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</si>
  <si>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</si>
  <si>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</si>
  <si>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</si>
  <si>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</si>
  <si>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</si>
  <si>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</si>
  <si>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</si>
  <si>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</si>
  <si>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</si>
  <si>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</si>
  <si>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</si>
  <si>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</si>
  <si>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</si>
  <si>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</si>
  <si>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</si>
  <si>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</si>
  <si>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</si>
  <si>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</si>
  <si>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</si>
  <si>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</si>
  <si>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</si>
  <si>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</si>
  <si>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</si>
  <si>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</si>
  <si>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</si>
  <si>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</si>
  <si>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</si>
  <si>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</si>
  <si>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</si>
  <si>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</si>
  <si>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</si>
  <si>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</si>
  <si>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</si>
  <si>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</si>
  <si>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</si>
  <si>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</si>
  <si>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</si>
  <si>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</si>
  <si>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</si>
  <si>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</si>
  <si>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</si>
  <si>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</si>
  <si>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</si>
  <si>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</si>
  <si>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</si>
  <si>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</si>
  <si>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</si>
  <si>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</si>
  <si>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</si>
  <si>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</si>
  <si>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</si>
  <si>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</si>
  <si>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</si>
  <si>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</si>
  <si>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</si>
  <si>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</si>
  <si>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</si>
  <si>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</si>
  <si>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</si>
  <si>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</si>
  <si>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</si>
  <si>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</si>
  <si>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</si>
  <si>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</si>
  <si>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</si>
  <si>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</si>
  <si>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</si>
  <si>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</si>
  <si>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</si>
  <si>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</si>
  <si>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</si>
  <si>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</si>
  <si>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</si>
  <si>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</si>
  <si>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</si>
  <si>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</si>
  <si>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</si>
  <si>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</si>
  <si>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</si>
  <si>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</si>
  <si>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</si>
  <si>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</si>
  <si>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</si>
  <si>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</si>
  <si>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</si>
  <si>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</si>
  <si>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</si>
  <si>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</si>
  <si>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</si>
  <si>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</si>
  <si>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</si>
  <si>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</si>
  <si>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</si>
  <si>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</si>
  <si>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</si>
  <si>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</si>
  <si>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</si>
  <si>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</si>
  <si>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</si>
  <si>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</si>
  <si>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</si>
  <si>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</si>
  <si>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</si>
  <si>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</si>
  <si>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</si>
  <si>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</si>
  <si>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</si>
  <si>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</si>
  <si>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</si>
  <si>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</si>
  <si>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</si>
  <si>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</si>
  <si>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</si>
  <si>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</si>
  <si>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</si>
  <si>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</si>
  <si>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</si>
  <si>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</si>
  <si>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</si>
  <si>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</si>
  <si>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</si>
  <si>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</si>
  <si>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</si>
  <si>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</si>
  <si>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</si>
  <si>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</si>
  <si>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</si>
  <si>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</si>
  <si>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</si>
  <si>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</si>
  <si>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</si>
  <si>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</si>
  <si>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</si>
  <si>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</si>
  <si>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</si>
  <si>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</si>
  <si>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</si>
  <si>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</si>
  <si>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</si>
  <si>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</si>
  <si>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</si>
  <si>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</si>
  <si>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</si>
  <si>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</si>
  <si>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</si>
  <si>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</si>
  <si>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</si>
  <si>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</si>
  <si>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</si>
  <si>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</si>
  <si>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</si>
  <si>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</si>
  <si>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</si>
  <si>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</si>
  <si>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</si>
  <si>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</si>
  <si>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</si>
  <si>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</si>
  <si>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</si>
  <si>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</si>
  <si>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</si>
  <si>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</si>
  <si>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</si>
  <si>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</si>
  <si>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</si>
  <si>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</si>
  <si>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</si>
  <si>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</si>
  <si>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</si>
  <si>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</si>
  <si>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</si>
  <si>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</si>
  <si>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</si>
  <si>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</si>
  <si>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</si>
  <si>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</si>
  <si>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</si>
  <si>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</si>
  <si>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</si>
  <si>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</si>
  <si>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</si>
  <si>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</si>
  <si>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</si>
  <si>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</si>
  <si>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</si>
  <si>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</si>
  <si>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</si>
  <si>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</si>
  <si>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</si>
  <si>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</si>
  <si>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</si>
  <si>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</si>
  <si>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</si>
  <si>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</si>
  <si>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</si>
  <si>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</si>
  <si>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</si>
  <si>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</si>
  <si>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</si>
  <si>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</si>
  <si>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</si>
  <si>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</si>
  <si>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</si>
  <si>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</si>
  <si>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</si>
  <si>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</si>
  <si>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</si>
  <si>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</si>
  <si>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</si>
  <si>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</si>
  <si>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</si>
  <si>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</si>
  <si>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</si>
  <si>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</si>
  <si>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</si>
  <si>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</si>
  <si>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</si>
  <si>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</si>
  <si>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</si>
  <si>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</si>
  <si>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</si>
  <si>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</si>
  <si>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</si>
  <si>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</si>
  <si>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</si>
  <si>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</si>
  <si>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</si>
  <si>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</si>
  <si>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</si>
  <si>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</si>
  <si>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</si>
  <si>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</si>
  <si>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</si>
  <si>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</si>
  <si>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</si>
  <si>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</si>
  <si>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</si>
  <si>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</si>
  <si>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</si>
  <si>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</si>
  <si>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</si>
  <si>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</si>
  <si>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</si>
  <si>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</si>
  <si>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</si>
  <si>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</si>
  <si>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</si>
  <si>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</si>
  <si>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</si>
  <si>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</si>
  <si>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</si>
  <si>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</si>
  <si>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</si>
  <si>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</si>
  <si>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</si>
  <si>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</si>
  <si>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</si>
  <si>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</si>
  <si>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</si>
  <si>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</si>
  <si>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</si>
  <si>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</si>
  <si>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</si>
  <si>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</si>
  <si>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</si>
  <si>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</si>
  <si>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</si>
  <si>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</si>
  <si>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</si>
  <si>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</si>
  <si>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</si>
  <si>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</si>
  <si>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</si>
  <si>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</si>
  <si>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</si>
  <si>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</si>
  <si>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</si>
  <si>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</si>
  <si>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</si>
  <si>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</si>
  <si>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</si>
  <si>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</si>
  <si>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</si>
  <si>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</si>
  <si>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</si>
  <si>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</si>
  <si>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</si>
  <si>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</si>
  <si>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</si>
  <si>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</si>
  <si>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</si>
  <si>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</si>
  <si>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</si>
  <si>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</si>
  <si>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</si>
  <si>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</si>
  <si>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</si>
  <si>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</si>
  <si>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</si>
  <si>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</si>
  <si>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</si>
  <si>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</si>
  <si>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</si>
  <si>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</si>
  <si>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</si>
  <si>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</si>
  <si>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</si>
  <si>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</si>
  <si>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</si>
  <si>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</si>
  <si>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</si>
  <si>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</si>
  <si>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</si>
  <si>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</si>
  <si>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</si>
  <si>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</si>
  <si>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</si>
  <si>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</si>
  <si>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</si>
  <si>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</si>
  <si>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</si>
  <si>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</si>
  <si>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</si>
  <si>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</si>
  <si>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</si>
  <si>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</si>
  <si>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</si>
  <si>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</si>
  <si>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</si>
  <si>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</si>
  <si>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</si>
  <si>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</si>
  <si>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</si>
  <si>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</si>
  <si>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</si>
  <si>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</si>
  <si>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</si>
  <si>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</si>
  <si>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</si>
  <si>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</si>
  <si>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</si>
  <si>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</si>
  <si>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</si>
  <si>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</si>
  <si>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</si>
  <si>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</si>
  <si>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</si>
  <si>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</si>
  <si>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</si>
  <si>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</si>
  <si>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</si>
  <si>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</si>
  <si>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</si>
  <si>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</si>
  <si>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</si>
  <si>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</si>
  <si>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</si>
  <si>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</si>
  <si>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</si>
  <si>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</si>
  <si>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</si>
  <si>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</si>
  <si>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</si>
  <si>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</si>
  <si>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</si>
  <si>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</si>
  <si>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</si>
  <si>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</si>
  <si>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</si>
  <si>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</si>
  <si>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</si>
  <si>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</si>
  <si>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</si>
  <si>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</si>
  <si>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</si>
  <si>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</si>
  <si>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</si>
  <si>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</si>
  <si>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</si>
  <si>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</si>
  <si>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</si>
  <si>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</si>
  <si>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</si>
  <si>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</si>
  <si>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</si>
  <si>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</si>
  <si>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</si>
  <si>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</si>
  <si>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</si>
  <si>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</si>
  <si>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</si>
  <si>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</si>
  <si>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</si>
  <si>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</si>
  <si>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</si>
  <si>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</si>
  <si>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</si>
  <si>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</si>
  <si>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</si>
  <si>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</si>
  <si>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</si>
  <si>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</si>
  <si>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</si>
  <si>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</si>
  <si>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</si>
  <si>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</si>
  <si>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</si>
  <si>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</si>
  <si>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</si>
  <si>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</si>
  <si>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</si>
  <si>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</si>
  <si>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</si>
  <si>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</si>
  <si>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</si>
  <si>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</si>
  <si>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</si>
  <si>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</si>
  <si>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</si>
  <si>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</si>
  <si>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</si>
  <si>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</si>
  <si>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</si>
  <si>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</si>
  <si>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</si>
  <si>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</si>
  <si>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</si>
  <si>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</si>
  <si>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</si>
  <si>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</si>
  <si>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</si>
  <si>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</si>
  <si>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</si>
  <si>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</si>
  <si>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</si>
  <si>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</si>
  <si>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</si>
  <si>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</si>
  <si>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</si>
  <si>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</si>
  <si>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</si>
  <si>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</si>
  <si>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</si>
  <si>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</si>
  <si>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</si>
  <si>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</si>
  <si>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</si>
  <si>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</si>
  <si>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</si>
  <si>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</si>
  <si>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</si>
  <si>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</si>
  <si>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</si>
  <si>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</si>
  <si>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</si>
  <si>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</si>
  <si>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</si>
  <si>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</si>
  <si>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</si>
  <si>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</si>
  <si>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</si>
  <si>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</si>
  <si>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</si>
  <si>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</si>
  <si>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</si>
  <si>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</si>
  <si>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</si>
  <si>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</si>
  <si>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</si>
  <si>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</si>
  <si>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</si>
  <si>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</si>
  <si>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</si>
  <si>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</si>
  <si>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</si>
  <si>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</si>
  <si>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</si>
  <si>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</si>
  <si>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</si>
  <si>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</si>
  <si>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</si>
  <si>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</si>
  <si>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</si>
  <si>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</si>
  <si>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</si>
  <si>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</si>
  <si>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</si>
  <si>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</si>
  <si>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</si>
  <si>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</si>
  <si>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</si>
  <si>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</si>
  <si>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</si>
  <si>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</si>
  <si>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</si>
  <si>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</si>
  <si>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</si>
  <si>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</si>
  <si>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</si>
  <si>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</si>
  <si>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</si>
  <si>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</si>
  <si>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</si>
  <si>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</si>
  <si>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</si>
  <si>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</si>
  <si>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</si>
  <si>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</si>
  <si>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</si>
  <si>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</si>
  <si>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</si>
  <si>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</si>
  <si>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</si>
  <si>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</si>
  <si>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</si>
  <si>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</si>
  <si>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</si>
  <si>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</si>
  <si>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</si>
  <si>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</si>
  <si>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</si>
  <si>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</si>
  <si>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</si>
  <si>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</si>
  <si>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</si>
  <si>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</si>
  <si>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</si>
  <si>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</si>
  <si>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</si>
  <si>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</si>
  <si>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</si>
  <si>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</si>
  <si>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</si>
  <si>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</si>
  <si>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</si>
  <si>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</si>
  <si>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</si>
  <si>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</si>
  <si>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</si>
  <si>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</si>
  <si>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</si>
  <si>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</si>
  <si>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</si>
  <si>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</si>
  <si>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</si>
  <si>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</si>
  <si>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</si>
  <si>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</si>
  <si>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</si>
  <si>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</si>
  <si>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</si>
  <si>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</si>
  <si>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</si>
  <si>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</si>
  <si>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</si>
  <si>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</si>
  <si>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</si>
  <si>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</si>
  <si>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</si>
  <si>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</si>
  <si>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</si>
  <si>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</si>
  <si>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</si>
  <si>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</si>
  <si>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</si>
  <si>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</si>
  <si>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</si>
  <si>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</si>
  <si>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</si>
  <si>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</si>
  <si>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</si>
  <si>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</si>
  <si>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</si>
  <si>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</si>
  <si>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</si>
  <si>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</si>
  <si>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</si>
  <si>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</si>
  <si>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</si>
  <si>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</si>
  <si>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</si>
  <si>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</si>
  <si>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</si>
  <si>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</si>
  <si>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</si>
  <si>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</si>
  <si>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</si>
  <si>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</si>
  <si>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</si>
  <si>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</si>
  <si>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</si>
  <si>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</si>
  <si>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</si>
  <si>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</si>
  <si>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</si>
  <si>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</si>
  <si>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</si>
  <si>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</si>
  <si>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</si>
  <si>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</si>
  <si>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</si>
  <si>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</si>
  <si>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</si>
  <si>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</si>
  <si>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</si>
  <si>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</si>
  <si>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</si>
  <si>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</si>
  <si>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</si>
  <si>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</si>
  <si>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</si>
  <si>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</si>
  <si>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</si>
  <si>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</si>
  <si>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</si>
  <si>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</si>
  <si>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</si>
  <si>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</si>
  <si>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</si>
  <si>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</si>
  <si>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</si>
  <si>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</si>
  <si>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</si>
  <si>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</si>
  <si>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</si>
  <si>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</si>
  <si>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</si>
  <si>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</si>
  <si>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</si>
  <si>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</si>
  <si>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</si>
  <si>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</si>
  <si>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</si>
  <si>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</si>
  <si>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</si>
  <si>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</si>
  <si>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</si>
  <si>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</si>
  <si>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</si>
  <si>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</si>
  <si>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</si>
  <si>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</si>
  <si>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</si>
  <si>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</si>
  <si>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</si>
  <si>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</si>
  <si>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</si>
  <si>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</si>
  <si>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</si>
  <si>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</si>
  <si>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</si>
  <si>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</si>
  <si>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</si>
  <si>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</si>
  <si>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</si>
  <si>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</si>
  <si>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</si>
  <si>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</si>
  <si>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</si>
  <si>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</si>
  <si>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</si>
  <si>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</si>
  <si>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</si>
  <si>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</si>
  <si>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</si>
  <si>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</si>
  <si>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</si>
  <si>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</si>
  <si>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</si>
  <si>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</si>
  <si>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</si>
  <si>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</si>
  <si>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</si>
  <si>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</si>
  <si>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</si>
  <si>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</si>
  <si>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</si>
  <si>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</si>
  <si>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</si>
  <si>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</si>
  <si>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</si>
  <si>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</si>
  <si>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</si>
  <si>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</si>
  <si>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</si>
  <si>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</si>
  <si>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</si>
  <si>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</si>
  <si>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</si>
  <si>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</si>
  <si>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</si>
  <si>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</si>
  <si>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</si>
  <si>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</si>
  <si>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</si>
  <si>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</si>
  <si>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</si>
  <si>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</si>
  <si>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</si>
  <si>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</si>
  <si>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</si>
  <si>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</si>
  <si>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</si>
  <si>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</si>
  <si>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</si>
  <si>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</si>
  <si>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</si>
  <si>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</si>
  <si>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</si>
  <si>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</si>
  <si>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</si>
  <si>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</si>
  <si>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</si>
  <si>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</si>
  <si>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</si>
  <si>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</si>
  <si>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</si>
  <si>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</si>
  <si>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</si>
  <si>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</si>
  <si>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</si>
  <si>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</si>
  <si>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</si>
  <si>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</si>
  <si>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</si>
  <si>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</si>
  <si>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</si>
  <si>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</si>
  <si>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</si>
  <si>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</si>
  <si>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</si>
  <si>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</si>
  <si>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</si>
  <si>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</si>
  <si>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</si>
  <si>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</si>
  <si>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</si>
  <si>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</si>
  <si>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</si>
  <si>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</si>
  <si>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</si>
  <si>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</si>
  <si>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</si>
  <si>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</si>
  <si>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</si>
  <si>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</si>
  <si>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</si>
  <si>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</si>
  <si>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</si>
  <si>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</si>
  <si>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</si>
  <si>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</si>
  <si>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</si>
  <si>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</si>
  <si>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</si>
  <si>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</si>
  <si>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</si>
  <si>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</si>
  <si>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</si>
  <si>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</si>
  <si>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</si>
  <si>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</si>
  <si>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</si>
  <si>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</si>
  <si>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</si>
  <si>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</si>
  <si>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</si>
  <si>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</si>
  <si>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</si>
  <si>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</si>
  <si>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</si>
  <si>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</si>
  <si>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</si>
  <si>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</si>
  <si>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</si>
  <si>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</si>
  <si>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</si>
  <si>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</si>
  <si>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</si>
  <si>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</si>
  <si>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</si>
  <si>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</si>
  <si>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</si>
  <si>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</si>
  <si>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</si>
  <si>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</si>
  <si>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</si>
  <si>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</si>
  <si>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</si>
  <si>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</si>
  <si>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</si>
  <si>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</si>
  <si>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</si>
  <si>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</si>
  <si>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</si>
  <si>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</si>
  <si>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</si>
  <si>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</si>
  <si>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</si>
  <si>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</si>
  <si>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</si>
  <si>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</si>
  <si>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</si>
  <si>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</si>
  <si>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</si>
  <si>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</si>
  <si>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</si>
  <si>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</si>
  <si>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</si>
  <si>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</si>
  <si>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</si>
  <si>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</si>
  <si>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</si>
  <si>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</si>
  <si>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</si>
  <si>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</si>
  <si>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</si>
  <si>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</si>
  <si>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</si>
  <si>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</si>
  <si>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</si>
  <si>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</si>
  <si>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</si>
  <si>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</si>
  <si>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</si>
  <si>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</si>
  <si>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</si>
  <si>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</si>
  <si>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</si>
  <si>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</si>
  <si>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</si>
  <si>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</si>
  <si>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</si>
  <si>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</si>
  <si>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</si>
  <si>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</si>
  <si>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</si>
  <si>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</si>
  <si>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</si>
  <si>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</si>
  <si>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</si>
  <si>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</si>
  <si>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</si>
  <si>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</si>
  <si>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</si>
  <si>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</si>
  <si>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</si>
  <si>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</si>
  <si>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</si>
  <si>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</si>
  <si>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</si>
  <si>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</si>
  <si>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</si>
  <si>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</si>
  <si>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</si>
  <si>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</si>
  <si>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</si>
  <si>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</si>
  <si>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</si>
  <si>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</si>
  <si>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</si>
  <si>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</si>
  <si>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</si>
  <si>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</si>
  <si>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</si>
  <si>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</si>
  <si>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</si>
  <si>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</si>
  <si>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</si>
  <si>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</si>
  <si>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</si>
  <si>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</si>
  <si>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</si>
  <si>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</si>
  <si>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</si>
  <si>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</si>
  <si>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</si>
  <si>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</si>
  <si>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</si>
  <si>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</si>
  <si>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</si>
  <si>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</si>
  <si>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</si>
  <si>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</si>
  <si>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</si>
  <si>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</si>
  <si>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</si>
  <si>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</si>
  <si>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</si>
  <si>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</si>
  <si>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</si>
  <si>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</si>
  <si>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</si>
  <si>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</si>
  <si>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</si>
  <si>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</si>
  <si>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</si>
  <si>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</si>
  <si>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</si>
  <si>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</si>
  <si>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</si>
  <si>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</si>
  <si>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</si>
  <si>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</si>
  <si>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</si>
  <si>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</si>
  <si>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</si>
  <si>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</si>
  <si>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</si>
  <si>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</si>
  <si>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</si>
  <si>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</si>
  <si>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</si>
  <si>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</si>
  <si>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</si>
  <si>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</si>
  <si>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</si>
  <si>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</si>
  <si>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</si>
  <si>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</si>
  <si>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</si>
  <si>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</si>
  <si>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</si>
  <si>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</si>
  <si>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</si>
  <si>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</si>
  <si>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</si>
  <si>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</si>
  <si>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</si>
  <si>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</si>
  <si>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</si>
  <si>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</si>
  <si>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</si>
  <si>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</si>
  <si>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</si>
  <si>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</si>
  <si>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</si>
  <si>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</si>
  <si>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</si>
  <si>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</si>
  <si>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</si>
  <si>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</si>
  <si>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</si>
  <si>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</si>
  <si>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</si>
  <si>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</si>
  <si>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</si>
  <si>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</si>
  <si>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</si>
  <si>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</si>
  <si>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</si>
  <si>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</si>
  <si>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</si>
  <si>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</si>
  <si>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</si>
  <si>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</si>
  <si>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</si>
  <si>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</si>
  <si>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</si>
  <si>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</si>
  <si>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</si>
  <si>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</si>
  <si>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</si>
  <si>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</si>
  <si>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</si>
  <si>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</si>
  <si>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</si>
  <si>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</si>
  <si>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</si>
  <si>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</si>
  <si>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</si>
  <si>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</si>
  <si>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</si>
  <si>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</si>
  <si>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</si>
  <si>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</si>
  <si>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</si>
  <si>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</si>
  <si>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</si>
  <si>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</si>
  <si>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</si>
  <si>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</si>
  <si>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</si>
  <si>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</si>
  <si>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</si>
  <si>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</si>
  <si>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</si>
  <si>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</si>
  <si>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</si>
  <si>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</si>
  <si>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</si>
  <si>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</si>
  <si>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</si>
  <si>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</si>
  <si>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</si>
  <si>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</si>
  <si>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</si>
  <si>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</si>
  <si>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</si>
  <si>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</si>
  <si>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</si>
  <si>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</si>
  <si>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</si>
  <si>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</si>
  <si>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</si>
  <si>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</si>
  <si>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</si>
  <si>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</si>
  <si>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</si>
  <si>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</si>
  <si>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</si>
  <si>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</si>
  <si>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</si>
  <si>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</si>
  <si>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</si>
  <si>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</si>
  <si>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</si>
  <si>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</si>
  <si>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</si>
  <si>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</si>
  <si>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</si>
  <si>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</si>
  <si>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</si>
  <si>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</si>
  <si>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</si>
  <si>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</si>
  <si>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</si>
  <si>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</si>
  <si>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</si>
  <si>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</si>
  <si>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</si>
  <si>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</si>
  <si>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</si>
  <si>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</si>
  <si>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</si>
  <si>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</si>
  <si>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</si>
  <si>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</si>
  <si>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</si>
  <si>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</si>
  <si>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</si>
  <si>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</si>
  <si>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</si>
  <si>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</si>
  <si>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</si>
  <si>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</si>
  <si>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</si>
  <si>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</si>
  <si>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</si>
  <si>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</si>
  <si>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</si>
  <si>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</si>
  <si>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</si>
  <si>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</si>
  <si>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</si>
  <si>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</si>
  <si>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</si>
  <si>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</si>
  <si>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</si>
  <si>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</si>
  <si>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</si>
  <si>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</si>
  <si>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</si>
  <si>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</si>
  <si>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</si>
  <si>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</si>
  <si>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</si>
  <si>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</si>
  <si>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</si>
  <si>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</si>
  <si>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</si>
  <si>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</si>
  <si>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</si>
  <si>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</si>
  <si>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</si>
  <si>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</si>
  <si>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</si>
  <si>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</si>
  <si>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</si>
  <si>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</si>
  <si>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</si>
  <si>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</si>
  <si>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</si>
  <si>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</si>
  <si>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</si>
  <si>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</si>
  <si>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</si>
  <si>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</si>
  <si>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</si>
  <si>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</si>
  <si>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</si>
  <si>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</si>
  <si>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</si>
  <si>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</si>
  <si>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</si>
  <si>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</si>
  <si>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</si>
  <si>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</si>
  <si>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</si>
  <si>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</si>
  <si>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</si>
  <si>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</si>
  <si>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</si>
  <si>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</si>
  <si>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</si>
  <si>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</si>
  <si>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</si>
  <si>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</si>
  <si>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</si>
  <si>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</si>
  <si>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</si>
  <si>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</si>
  <si>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</si>
  <si>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</si>
  <si>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</si>
  <si>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</si>
  <si>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</si>
  <si>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</si>
  <si>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</si>
  <si>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</si>
  <si>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</si>
  <si>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</si>
  <si>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</si>
  <si>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</si>
  <si>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</si>
  <si>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</si>
  <si>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</si>
  <si>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</si>
  <si>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</si>
  <si>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</si>
  <si>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</si>
  <si>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</si>
  <si>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</si>
  <si>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</si>
  <si>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</si>
  <si>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</si>
  <si>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</si>
  <si>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</si>
  <si>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</si>
  <si>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</si>
  <si>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</si>
  <si>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</si>
  <si>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</si>
  <si>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</si>
  <si>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</si>
  <si>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</si>
  <si>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</si>
  <si>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</si>
  <si>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</si>
  <si>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</si>
  <si>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</si>
  <si>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</si>
  <si>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</si>
  <si>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</si>
  <si>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</si>
  <si>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</si>
  <si>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</si>
  <si>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</si>
  <si>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</si>
  <si>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</si>
  <si>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</si>
  <si>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</si>
  <si>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</si>
  <si>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</si>
  <si>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</si>
  <si>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</si>
  <si>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</si>
  <si>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</si>
  <si>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</si>
  <si>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</si>
  <si>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</si>
  <si>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</si>
  <si>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</si>
  <si>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</si>
  <si>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</si>
  <si>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</si>
  <si>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</si>
  <si>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</si>
  <si>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</si>
  <si>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</si>
  <si>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</si>
  <si>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</si>
  <si>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</si>
  <si>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</si>
  <si>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</si>
  <si>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</si>
  <si>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</si>
  <si>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</si>
  <si>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</si>
  <si>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</si>
  <si>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</si>
  <si>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</si>
  <si>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</si>
  <si>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</si>
  <si>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</si>
  <si>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</si>
  <si>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</si>
  <si>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</si>
  <si>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</si>
  <si>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</si>
  <si>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</si>
  <si>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</si>
  <si>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</si>
  <si>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</si>
  <si>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</si>
  <si>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</si>
  <si>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</si>
  <si>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</si>
  <si>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</si>
  <si>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</si>
  <si>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</si>
  <si>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</si>
  <si>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</si>
  <si>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</si>
  <si>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</si>
  <si>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</si>
  <si>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</si>
  <si>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</si>
  <si>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</si>
  <si>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</si>
  <si>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</si>
  <si>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</si>
  <si>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</si>
  <si>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</si>
  <si>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</si>
  <si>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</si>
  <si>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</si>
  <si>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</si>
  <si>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</si>
  <si>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</si>
  <si>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</si>
  <si>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</si>
  <si>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</si>
  <si>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</si>
  <si>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</si>
  <si>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</si>
  <si>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</si>
  <si>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</si>
  <si>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</si>
  <si>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</si>
  <si>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</si>
  <si>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</si>
  <si>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</si>
  <si>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</si>
  <si>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</si>
  <si>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</si>
  <si>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</si>
  <si>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</si>
  <si>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</si>
  <si>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</si>
  <si>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</si>
  <si>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</si>
  <si>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</si>
  <si>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</si>
  <si>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</si>
  <si>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</si>
  <si>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</si>
  <si>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</si>
  <si>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</si>
  <si>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</si>
  <si>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</si>
  <si>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</si>
  <si>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</si>
  <si>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</si>
  <si>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</si>
  <si>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</si>
  <si>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</si>
  <si>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</si>
  <si>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</si>
  <si>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</si>
  <si>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</si>
  <si>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</si>
  <si>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</si>
  <si>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</si>
  <si>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</si>
  <si>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</si>
  <si>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</si>
  <si>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</si>
  <si>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</si>
  <si>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</si>
  <si>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</si>
  <si>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</si>
  <si>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</si>
  <si>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</si>
  <si>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</si>
  <si>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</si>
  <si>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</si>
  <si>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</si>
  <si>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</si>
  <si>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</si>
  <si>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</si>
  <si>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</si>
  <si>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</si>
  <si>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</si>
  <si>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</si>
  <si>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</si>
  <si>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</si>
  <si>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</si>
  <si>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</si>
  <si>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</si>
  <si>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</si>
  <si>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</si>
  <si>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</si>
  <si>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</si>
  <si>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</si>
  <si>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</si>
  <si>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</si>
  <si>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</si>
  <si>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</si>
  <si>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</si>
  <si>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</si>
  <si>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</si>
  <si>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</si>
  <si>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</si>
  <si>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</si>
  <si>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</si>
  <si>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</si>
  <si>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</si>
  <si>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</si>
  <si>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</si>
  <si>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</si>
  <si>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</si>
  <si>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</si>
  <si>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</si>
  <si>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</si>
  <si>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</si>
  <si>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</si>
  <si>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</si>
  <si>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</si>
  <si>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</si>
  <si>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</si>
  <si>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</si>
  <si>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</si>
  <si>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</si>
  <si>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</si>
  <si>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</si>
  <si>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</si>
  <si>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</si>
  <si>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</si>
  <si>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</si>
  <si>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</si>
  <si>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</si>
  <si>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</si>
  <si>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</si>
  <si>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</si>
  <si>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</si>
  <si>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</si>
  <si>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</si>
  <si>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</si>
  <si>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</si>
  <si>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</si>
  <si>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</si>
  <si>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</si>
  <si>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</si>
  <si>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</si>
  <si>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</si>
  <si>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</si>
  <si>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</si>
  <si>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</si>
  <si>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</si>
  <si>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</si>
  <si>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</si>
  <si>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</si>
  <si>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</si>
  <si>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</si>
  <si>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</si>
  <si>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</si>
  <si>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</si>
  <si>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</si>
  <si>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</si>
  <si>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</si>
  <si>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</si>
  <si>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</si>
  <si>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</si>
  <si>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</si>
  <si>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</si>
  <si>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</si>
  <si>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</si>
  <si>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</si>
  <si>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</si>
  <si>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</si>
  <si>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</si>
  <si>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</si>
  <si>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</si>
  <si>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</si>
  <si>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</si>
  <si>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</si>
  <si>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</si>
  <si>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</si>
  <si>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</si>
  <si>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</si>
  <si>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</si>
  <si>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</si>
  <si>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</si>
  <si>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</si>
  <si>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</si>
  <si>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</si>
  <si>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</si>
  <si>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</si>
  <si>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</si>
  <si>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</si>
  <si>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</si>
  <si>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</si>
  <si>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</si>
  <si>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</si>
  <si>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</si>
  <si>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</si>
  <si>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</si>
  <si>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</si>
  <si>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</si>
  <si>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</si>
  <si>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</si>
  <si>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</si>
  <si>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</si>
  <si>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</si>
  <si>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</si>
  <si>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</si>
  <si>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</si>
  <si>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</si>
  <si>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</si>
  <si>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</si>
  <si>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</si>
  <si>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</si>
  <si>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</si>
  <si>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</si>
  <si>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</si>
  <si>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</si>
  <si>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</si>
  <si>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</si>
  <si>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</si>
  <si>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</si>
  <si>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</si>
  <si>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</si>
  <si>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</si>
  <si>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</si>
  <si>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</si>
  <si>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</si>
  <si>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</si>
  <si>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</si>
  <si>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</si>
  <si>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</si>
  <si>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</si>
  <si>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</si>
  <si>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</si>
  <si>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</si>
  <si>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</si>
  <si>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</si>
  <si>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</si>
  <si>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</si>
  <si>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</si>
  <si>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</si>
  <si>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</si>
  <si>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</si>
  <si>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</si>
  <si>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</si>
  <si>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</si>
  <si>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</si>
  <si>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</si>
  <si>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</si>
  <si>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</si>
  <si>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</si>
  <si>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</si>
  <si>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</si>
  <si>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</si>
  <si>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</si>
  <si>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</si>
  <si>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</si>
  <si>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</si>
  <si>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</si>
  <si>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</si>
  <si>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</si>
  <si>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</si>
  <si>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</si>
  <si>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</si>
  <si>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</si>
  <si>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</si>
  <si>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</si>
  <si>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</si>
  <si>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</si>
  <si>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</si>
  <si>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</si>
  <si>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</si>
  <si>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</si>
  <si>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</si>
  <si>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</si>
  <si>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</si>
  <si>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</si>
  <si>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</si>
  <si>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</si>
  <si>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</si>
  <si>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</si>
  <si>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</si>
  <si>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</si>
  <si>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</si>
  <si>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</si>
  <si>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</si>
  <si>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</si>
  <si>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</si>
  <si>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</si>
  <si>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</si>
  <si>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</si>
  <si>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</si>
  <si>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</si>
  <si>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</si>
  <si>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</si>
  <si>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</si>
  <si>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</si>
  <si>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</si>
  <si>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</si>
  <si>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</si>
  <si>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</si>
  <si>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</si>
  <si>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</si>
  <si>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</si>
  <si>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</si>
  <si>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</si>
  <si>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</si>
  <si>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</si>
  <si>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</si>
  <si>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</si>
  <si>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</si>
  <si>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</si>
  <si>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</si>
  <si>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</si>
  <si>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</si>
  <si>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</si>
  <si>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</si>
  <si>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</si>
  <si>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</si>
  <si>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</si>
  <si>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</si>
  <si>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</si>
  <si>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</si>
  <si>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</si>
  <si>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</si>
  <si>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</si>
  <si>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</si>
  <si>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</si>
  <si>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</si>
  <si>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</si>
  <si>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</si>
  <si>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</si>
  <si>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</si>
  <si>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</si>
  <si>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</si>
  <si>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</si>
  <si>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</si>
  <si>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</si>
  <si>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</si>
  <si>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</si>
  <si>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</si>
  <si>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</si>
  <si>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</si>
  <si>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</si>
  <si>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</si>
  <si>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</si>
  <si>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</si>
  <si>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</si>
  <si>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</si>
  <si>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</si>
  <si>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</si>
  <si>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</si>
  <si>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</si>
  <si>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</si>
  <si>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</si>
  <si>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</si>
  <si>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</si>
  <si>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</si>
  <si>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</si>
  <si>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</si>
  <si>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</si>
  <si>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</si>
  <si>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</si>
  <si>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</si>
  <si>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</si>
  <si>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</si>
  <si>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</si>
  <si>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</si>
  <si>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</si>
  <si>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</si>
  <si>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</si>
  <si>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</si>
  <si>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</si>
  <si>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</si>
  <si>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</si>
  <si>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</si>
  <si>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</si>
  <si>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</si>
  <si>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</si>
  <si>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</si>
  <si>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</si>
  <si>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</si>
  <si>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</si>
  <si>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</si>
  <si>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</si>
  <si>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</si>
  <si>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</si>
  <si>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</si>
  <si>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</si>
  <si>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</si>
  <si>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</si>
  <si>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</si>
  <si>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</si>
  <si>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</si>
  <si>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</si>
  <si>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</si>
  <si>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</si>
  <si>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</si>
  <si>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</si>
  <si>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</si>
  <si>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</si>
  <si>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</si>
  <si>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</si>
  <si>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</si>
  <si>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</si>
  <si>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</si>
  <si>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</si>
  <si>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</si>
  <si>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</si>
  <si>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</si>
  <si>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</si>
  <si>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</si>
  <si>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</si>
  <si>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</si>
  <si>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</si>
  <si>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</si>
  <si>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</si>
  <si>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</si>
  <si>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</si>
  <si>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</si>
  <si>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</si>
  <si>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</si>
  <si>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</si>
  <si>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</si>
  <si>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</si>
  <si>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</si>
  <si>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</si>
  <si>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</si>
  <si>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</si>
  <si>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</si>
  <si>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</si>
  <si>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</si>
  <si>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</si>
  <si>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</si>
  <si>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</si>
  <si>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</si>
  <si>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</si>
  <si>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</si>
  <si>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</si>
  <si>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</si>
  <si>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</si>
  <si>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</si>
  <si>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</si>
  <si>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</si>
  <si>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</si>
  <si>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</si>
  <si>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</si>
  <si>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</si>
  <si>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</si>
  <si>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</si>
  <si>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</si>
  <si>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</si>
  <si>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</si>
  <si>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</si>
  <si>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</si>
  <si>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</si>
  <si>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</si>
  <si>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</si>
  <si>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</si>
  <si>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</si>
  <si>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</si>
  <si>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</si>
  <si>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</si>
  <si>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</si>
  <si>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</si>
  <si>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</si>
  <si>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</si>
  <si>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</si>
  <si>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</si>
  <si>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</si>
  <si>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</si>
  <si>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</si>
  <si>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</si>
  <si>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</si>
  <si>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</si>
  <si>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</si>
  <si>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</si>
  <si>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</si>
  <si>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</si>
  <si>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</si>
  <si>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</si>
  <si>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</si>
  <si>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</si>
  <si>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</si>
  <si>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</si>
  <si>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</si>
  <si>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</si>
  <si>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</si>
  <si>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</si>
  <si>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</si>
  <si>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</si>
  <si>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</si>
  <si>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</si>
  <si>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</si>
  <si>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</si>
  <si>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</si>
  <si>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</si>
  <si>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</si>
  <si>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</si>
  <si>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</si>
  <si>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</si>
  <si>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</si>
  <si>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</si>
  <si>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</si>
  <si>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</si>
  <si>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</si>
  <si>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</si>
  <si>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</si>
  <si>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</si>
  <si>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</si>
  <si>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</si>
  <si>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</si>
  <si>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</si>
  <si>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</si>
  <si>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</si>
  <si>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</si>
  <si>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</si>
  <si>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</si>
  <si>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</si>
  <si>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</si>
  <si>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</si>
  <si>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</si>
  <si>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</si>
  <si>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</si>
  <si>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</si>
  <si>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</si>
  <si>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</si>
  <si>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</si>
  <si>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</si>
  <si>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</si>
  <si>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</si>
  <si>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</si>
  <si>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</si>
  <si>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</si>
  <si>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</si>
  <si>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</si>
  <si>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</si>
  <si>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</si>
  <si>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</si>
  <si>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</si>
  <si>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</si>
  <si>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</si>
  <si>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</si>
  <si>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</si>
  <si>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</si>
  <si>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</si>
  <si>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</si>
  <si>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</si>
  <si>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</si>
  <si>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</si>
  <si>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</si>
  <si>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</si>
  <si>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</si>
  <si>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</si>
  <si>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</si>
  <si>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</si>
  <si>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</si>
  <si>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</si>
  <si>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</si>
  <si>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</si>
  <si>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</si>
  <si>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</si>
  <si>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</si>
  <si>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</si>
  <si>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</si>
  <si>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</si>
  <si>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</si>
  <si>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</si>
  <si>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</si>
  <si>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</si>
  <si>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</si>
  <si>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</si>
  <si>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</si>
  <si>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</si>
  <si>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</si>
  <si>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</si>
  <si>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</si>
  <si>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</si>
  <si>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</si>
  <si>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</si>
  <si>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</si>
  <si>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</si>
  <si>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</si>
  <si>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</si>
  <si>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</si>
  <si>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</si>
  <si>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</si>
  <si>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</si>
  <si>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</si>
  <si>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</si>
  <si>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</si>
  <si>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</si>
  <si>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</si>
  <si>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</si>
  <si>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</si>
  <si>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</si>
  <si>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</si>
  <si>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</si>
  <si>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</si>
  <si>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</si>
  <si>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</si>
  <si>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</si>
  <si>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</si>
  <si>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</si>
  <si>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</si>
  <si>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</si>
  <si>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</si>
  <si>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</si>
  <si>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</si>
  <si>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</si>
  <si>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</si>
  <si>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</si>
  <si>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</si>
  <si>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</si>
  <si>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</si>
  <si>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</si>
  <si>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</si>
  <si>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</si>
  <si>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</si>
  <si>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</si>
  <si>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</si>
  <si>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</si>
  <si>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</si>
  <si>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</si>
  <si>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</si>
  <si>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</si>
  <si>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</si>
  <si>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</si>
  <si>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</si>
  <si>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</si>
  <si>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</si>
  <si>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</si>
  <si>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</si>
  <si>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</si>
  <si>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</si>
  <si>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</si>
  <si>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</si>
  <si>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</si>
  <si>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</si>
  <si>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</si>
  <si>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</si>
  <si>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</si>
  <si>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</si>
  <si>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</si>
  <si>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</si>
  <si>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</si>
  <si>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</si>
  <si>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</si>
  <si>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</si>
  <si>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</si>
  <si>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</si>
  <si>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</si>
  <si>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</si>
  <si>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</si>
  <si>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</si>
  <si>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</si>
  <si>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</si>
  <si>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</si>
  <si>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</si>
  <si>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</si>
  <si>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</si>
  <si>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</si>
  <si>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</si>
  <si>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</si>
  <si>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</si>
  <si>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</si>
  <si>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</si>
  <si>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</si>
  <si>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</si>
  <si>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</si>
  <si>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</si>
  <si>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</si>
  <si>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</si>
  <si>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</si>
  <si>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</si>
  <si>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</si>
  <si>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</si>
  <si>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</si>
  <si>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</si>
  <si>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</si>
  <si>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</si>
  <si>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</si>
  <si>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</si>
  <si>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</si>
  <si>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</si>
  <si>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</si>
  <si>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</si>
  <si>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</si>
  <si>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</si>
  <si>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</si>
  <si>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</si>
  <si>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</si>
  <si>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</si>
  <si>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</si>
  <si>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</si>
  <si>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</si>
  <si>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</si>
  <si>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</si>
  <si>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</si>
  <si>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</si>
  <si>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</si>
  <si>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</si>
  <si>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</si>
  <si>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</si>
  <si>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</si>
  <si>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</si>
  <si>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</si>
  <si>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</si>
  <si>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</si>
  <si>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</si>
  <si>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</si>
  <si>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</si>
  <si>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</si>
  <si>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</si>
  <si>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</si>
  <si>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</si>
  <si>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</si>
  <si>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</si>
  <si>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</si>
  <si>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</si>
  <si>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</si>
  <si>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</si>
  <si>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</si>
  <si>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</si>
  <si>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</si>
  <si>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</si>
  <si>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</si>
  <si>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</si>
  <si>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</si>
  <si>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</si>
  <si>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</si>
  <si>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</si>
  <si>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</si>
  <si>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</si>
  <si>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</si>
  <si>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</si>
  <si>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</si>
  <si>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</si>
  <si>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</si>
  <si>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</si>
  <si>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</si>
  <si>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</si>
  <si>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</si>
  <si>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</si>
  <si>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</si>
  <si>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</si>
  <si>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</si>
  <si>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</si>
  <si>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</si>
  <si>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</si>
  <si>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</si>
  <si>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</si>
  <si>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</si>
  <si>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</si>
  <si>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</si>
  <si>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</si>
  <si>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</si>
  <si>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</si>
  <si>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</si>
  <si>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</si>
  <si>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</si>
  <si>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</si>
  <si>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</si>
  <si>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</si>
  <si>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</si>
  <si>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</si>
  <si>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</si>
  <si>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</si>
  <si>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</si>
  <si>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</si>
  <si>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</si>
  <si>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</si>
  <si>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</si>
  <si>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</si>
  <si>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</si>
  <si>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</si>
  <si>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</si>
  <si>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</si>
  <si>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</si>
  <si>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</si>
  <si>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</si>
  <si>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</si>
  <si>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</si>
  <si>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</si>
  <si>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</si>
  <si>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</si>
  <si>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</si>
  <si>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</si>
  <si>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</si>
  <si>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</si>
  <si>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</si>
  <si>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</si>
  <si>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</si>
  <si>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</si>
  <si>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</si>
  <si>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</si>
  <si>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</si>
  <si>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</si>
  <si>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</si>
  <si>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</si>
  <si>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</si>
  <si>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</si>
  <si>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</si>
  <si>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</si>
  <si>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</si>
  <si>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</si>
  <si>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</si>
  <si>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</si>
  <si>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</si>
  <si>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</si>
  <si>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</si>
  <si>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</si>
  <si>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</si>
  <si>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</si>
  <si>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</si>
  <si>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</si>
  <si>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</si>
  <si>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</si>
  <si>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</si>
  <si>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</si>
  <si>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</si>
  <si>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</si>
  <si>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</si>
  <si>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</si>
  <si>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</si>
  <si>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</si>
  <si>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</si>
  <si>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</si>
  <si>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</si>
  <si>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</si>
  <si>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</si>
  <si>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</si>
  <si>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</si>
  <si>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</si>
  <si>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</si>
  <si>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</si>
  <si>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</si>
  <si>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</si>
  <si>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</si>
  <si>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</si>
  <si>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</si>
  <si>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</si>
  <si>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</si>
  <si>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</si>
  <si>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</si>
  <si>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</si>
  <si>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</si>
  <si>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</si>
  <si>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</si>
  <si>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</si>
  <si>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</si>
  <si>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</si>
  <si>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</si>
  <si>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</si>
  <si>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</si>
  <si>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</si>
  <si>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</si>
  <si>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</si>
  <si>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</si>
  <si>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</si>
  <si>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</si>
  <si>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</si>
  <si>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</si>
  <si>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</si>
  <si>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</si>
  <si>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</si>
  <si>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</si>
  <si>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</si>
  <si>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</si>
  <si>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</si>
  <si>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</si>
  <si>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</si>
  <si>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</si>
  <si>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</si>
  <si>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</si>
  <si>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</si>
  <si>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</si>
  <si>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</si>
  <si>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</si>
  <si>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</si>
  <si>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</si>
  <si>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</si>
  <si>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</si>
  <si>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</si>
  <si>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</si>
  <si>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</si>
  <si>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</si>
  <si>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</si>
  <si>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</si>
  <si>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</si>
  <si>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</si>
  <si>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</si>
  <si>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</si>
  <si>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</si>
  <si>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</si>
  <si>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</si>
  <si>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</si>
  <si>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</si>
  <si>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</si>
  <si>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</si>
  <si>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</si>
  <si>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</si>
  <si>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</si>
  <si>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</si>
  <si>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</si>
  <si>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</si>
  <si>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</si>
  <si>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</si>
  <si>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</si>
  <si>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</si>
  <si>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</si>
  <si>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</si>
  <si>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</si>
  <si>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</si>
  <si>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</si>
  <si>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</si>
  <si>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</si>
  <si>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</si>
  <si>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</si>
  <si>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</si>
  <si>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</si>
  <si>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</si>
  <si>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</si>
  <si>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</si>
  <si>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</si>
  <si>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</si>
  <si>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</si>
  <si>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</si>
  <si>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</si>
  <si>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</si>
  <si>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</si>
  <si>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</si>
  <si>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</si>
  <si>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</si>
  <si>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</si>
  <si>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</si>
  <si>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</si>
  <si>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</si>
  <si>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</si>
  <si>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</si>
  <si>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</si>
  <si>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</si>
  <si>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</si>
  <si>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</si>
  <si>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</si>
  <si>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</si>
  <si>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</si>
  <si>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</si>
  <si>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</si>
  <si>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</si>
  <si>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</si>
  <si>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</si>
  <si>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</si>
  <si>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</si>
  <si>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</si>
  <si>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</si>
  <si>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</si>
  <si>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</si>
  <si>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</si>
  <si>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</si>
  <si>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</si>
  <si>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</si>
  <si>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</si>
  <si>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</si>
  <si>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</si>
  <si>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</si>
  <si>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</si>
  <si>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</si>
  <si>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</si>
  <si>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</si>
  <si>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</si>
  <si>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</si>
  <si>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</si>
  <si>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</si>
  <si>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</si>
  <si>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</si>
  <si>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</si>
  <si>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</si>
  <si>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</si>
  <si>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</si>
  <si>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</si>
  <si>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</si>
  <si>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</si>
  <si>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</si>
  <si>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</si>
  <si>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</si>
  <si>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</si>
  <si>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</si>
  <si>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</si>
  <si>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</si>
  <si>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</si>
  <si>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</si>
  <si>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</si>
  <si>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</si>
  <si>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</si>
  <si>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</si>
  <si>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</si>
  <si>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</si>
  <si>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</si>
  <si>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</si>
  <si>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</si>
  <si>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</si>
  <si>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</si>
  <si>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</si>
  <si>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</si>
  <si>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</si>
  <si>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</si>
  <si>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</si>
  <si>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</si>
  <si>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</si>
  <si>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</si>
  <si>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</si>
  <si>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</si>
  <si>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</si>
  <si>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</si>
  <si>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</si>
  <si>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</si>
  <si>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</si>
  <si>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</si>
  <si>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</si>
  <si>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</si>
  <si>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</si>
  <si>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</si>
  <si>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</si>
  <si>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</si>
  <si>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</si>
  <si>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</si>
  <si>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</si>
  <si>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</si>
  <si>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</si>
  <si>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</si>
  <si>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</si>
  <si>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</si>
  <si>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</si>
  <si>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</si>
  <si>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</si>
  <si>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</si>
  <si>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</si>
  <si>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</si>
  <si>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</si>
  <si>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</si>
  <si>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</si>
  <si>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</si>
  <si>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</si>
  <si>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</si>
  <si>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</si>
  <si>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</si>
  <si>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</si>
  <si>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</si>
  <si>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</si>
  <si>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</si>
  <si>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</si>
  <si>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</si>
  <si>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</si>
  <si>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</si>
  <si>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</si>
  <si>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</si>
  <si>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</si>
  <si>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</si>
  <si>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</si>
  <si>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</si>
  <si>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</si>
  <si>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</si>
  <si>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</si>
  <si>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</si>
  <si>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</si>
  <si>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</si>
  <si>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</si>
  <si>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</si>
  <si>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</si>
  <si>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</si>
  <si>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</si>
  <si>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</si>
  <si>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</si>
  <si>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</si>
  <si>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</si>
  <si>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</si>
  <si>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</si>
  <si>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</si>
  <si>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</si>
  <si>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</si>
  <si>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</si>
  <si>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</si>
  <si>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</si>
  <si>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</si>
  <si>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</si>
  <si>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</si>
  <si>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</si>
  <si>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</si>
  <si>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</si>
  <si>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</si>
  <si>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</si>
  <si>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</si>
  <si>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</si>
  <si>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</si>
  <si>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</si>
  <si>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</si>
  <si>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</si>
  <si>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</si>
  <si>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</si>
  <si>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</si>
  <si>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</si>
  <si>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</si>
  <si>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</si>
  <si>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</si>
  <si>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</si>
  <si>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</si>
  <si>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</si>
  <si>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</si>
  <si>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</si>
  <si>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</si>
  <si>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</si>
  <si>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</si>
  <si>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</si>
  <si>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</si>
  <si>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</si>
  <si>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</si>
  <si>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</si>
  <si>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</si>
  <si>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</si>
  <si>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</si>
  <si>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</si>
  <si>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</si>
  <si>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</si>
  <si>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</si>
  <si>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</si>
  <si>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</si>
  <si>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</si>
  <si>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</si>
  <si>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</si>
  <si>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</si>
  <si>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</si>
  <si>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</si>
  <si>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</si>
  <si>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</si>
  <si>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</si>
  <si>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</si>
  <si>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</si>
  <si>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</si>
  <si>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</si>
  <si>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</si>
  <si>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</si>
  <si>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</si>
  <si>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</si>
  <si>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</si>
  <si>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</si>
  <si>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</si>
  <si>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</si>
  <si>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</si>
  <si>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</si>
  <si>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</si>
  <si>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</si>
  <si>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</si>
  <si>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</si>
  <si>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</si>
  <si>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</si>
  <si>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</si>
  <si>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</si>
  <si>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</si>
  <si>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</si>
  <si>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</si>
  <si>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</si>
  <si>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</si>
  <si>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</si>
  <si>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</si>
  <si>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</si>
  <si>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</si>
  <si>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</si>
  <si>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</si>
  <si>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</si>
  <si>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</si>
  <si>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</si>
  <si>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</si>
  <si>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</si>
  <si>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</si>
  <si>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</si>
  <si>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</si>
  <si>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</si>
  <si>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</si>
  <si>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</si>
  <si>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</si>
  <si>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</si>
  <si>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</si>
  <si>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</si>
  <si>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</si>
  <si>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</si>
  <si>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</si>
  <si>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</si>
  <si>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</si>
  <si>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</si>
  <si>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</si>
  <si>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</si>
  <si>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</si>
  <si>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</si>
  <si>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</si>
  <si>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</si>
  <si>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</si>
  <si>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</si>
  <si>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</si>
  <si>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</si>
  <si>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</si>
  <si>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</si>
  <si>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</si>
  <si>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</si>
  <si>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</si>
  <si>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</si>
  <si>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</si>
  <si>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</si>
  <si>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</si>
  <si>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</si>
  <si>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</si>
  <si>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</si>
  <si>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</si>
  <si>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</si>
  <si>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</si>
  <si>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</si>
  <si>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</si>
  <si>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</si>
  <si>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</si>
  <si>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</si>
  <si>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</si>
  <si>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</si>
  <si>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</si>
  <si>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</si>
  <si>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</si>
  <si>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</si>
  <si>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</si>
  <si>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</si>
  <si>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</si>
  <si>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</si>
  <si>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</si>
  <si>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</si>
  <si>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</si>
  <si>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</si>
  <si>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</si>
  <si>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</si>
  <si>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</si>
  <si>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</si>
  <si>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</si>
  <si>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</si>
  <si>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</si>
  <si>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</si>
  <si>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</si>
  <si>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</si>
  <si>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</si>
  <si>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</si>
  <si>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</si>
  <si>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</si>
  <si>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</si>
  <si>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</si>
  <si>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</si>
  <si>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</si>
  <si>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</si>
  <si>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</si>
  <si>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</si>
  <si>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</si>
  <si>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</si>
  <si>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</si>
  <si>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</si>
  <si>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</si>
  <si>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</si>
  <si>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</si>
  <si>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</si>
  <si>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</si>
  <si>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</si>
  <si>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</si>
  <si>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</si>
  <si>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</si>
  <si>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</si>
  <si>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</si>
  <si>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</si>
  <si>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</si>
  <si>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</si>
  <si>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</si>
  <si>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</si>
  <si>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</si>
  <si>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</si>
  <si>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</si>
  <si>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</si>
  <si>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</si>
  <si>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</si>
  <si>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</si>
  <si>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</si>
  <si>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</si>
  <si>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</si>
  <si>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</si>
  <si>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</si>
  <si>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</si>
  <si>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</si>
  <si>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</si>
  <si>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</si>
  <si>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</si>
  <si>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</si>
  <si>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</si>
  <si>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</si>
  <si>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</si>
  <si>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</si>
  <si>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</si>
  <si>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</si>
  <si>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</si>
  <si>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</si>
  <si>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</si>
  <si>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</si>
  <si>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</si>
  <si>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</si>
  <si>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</si>
  <si>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</si>
  <si>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</si>
  <si>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</si>
  <si>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</si>
  <si>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</si>
  <si>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</si>
  <si>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</si>
  <si>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</si>
  <si>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</si>
  <si>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</si>
  <si>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</si>
  <si>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</si>
  <si>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</si>
  <si>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</si>
  <si>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</si>
  <si>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</si>
  <si>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</si>
  <si>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</si>
  <si>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</si>
  <si>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</si>
  <si>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</si>
  <si>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</si>
  <si>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</si>
  <si>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</si>
  <si>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</si>
  <si>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</si>
  <si>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</si>
  <si>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</si>
  <si>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</si>
  <si>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</si>
  <si>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</si>
  <si>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</si>
  <si>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</si>
  <si>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</si>
  <si>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</si>
  <si>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</si>
  <si>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</si>
  <si>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</si>
  <si>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</si>
  <si>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</si>
  <si>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</si>
  <si>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</si>
  <si>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</si>
  <si>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</si>
  <si>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</si>
  <si>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</si>
  <si>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</si>
  <si>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</si>
  <si>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</si>
  <si>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</si>
  <si>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</si>
  <si>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</si>
  <si>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</si>
  <si>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</si>
  <si>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</si>
  <si>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</si>
  <si>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</si>
  <si>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</si>
  <si>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</si>
  <si>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</si>
  <si>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</si>
  <si>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</si>
  <si>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</si>
  <si>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</si>
  <si>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</si>
  <si>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</si>
  <si>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</si>
  <si>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</si>
  <si>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</si>
  <si>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</si>
  <si>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</si>
  <si>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</si>
  <si>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</si>
  <si>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</si>
  <si>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</si>
  <si>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</si>
  <si>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</si>
  <si>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</si>
  <si>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</si>
  <si>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</si>
  <si>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</si>
  <si>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</si>
  <si>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</si>
  <si>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</si>
  <si>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</si>
  <si>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</si>
  <si>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</si>
  <si>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</si>
  <si>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</si>
  <si>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</si>
  <si>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</si>
  <si>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</si>
  <si>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</si>
  <si>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</si>
  <si>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</si>
  <si>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</si>
  <si>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</si>
  <si>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</si>
  <si>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</si>
  <si>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</si>
  <si>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</si>
  <si>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</si>
  <si>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</si>
  <si>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</si>
  <si>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</si>
  <si>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</si>
  <si>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</si>
  <si>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</si>
  <si>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</si>
  <si>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</si>
  <si>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</si>
  <si>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</si>
  <si>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</si>
  <si>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</si>
  <si>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</si>
  <si>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</si>
  <si>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</si>
  <si>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</si>
  <si>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</si>
  <si>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</si>
  <si>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</si>
  <si>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</si>
  <si>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</si>
  <si>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</si>
  <si>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</si>
  <si>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</si>
  <si>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</si>
  <si>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</si>
  <si>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</si>
  <si>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</si>
  <si>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</si>
  <si>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</si>
  <si>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</si>
  <si>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</si>
  <si>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</si>
  <si>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</si>
  <si>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</si>
  <si>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</si>
  <si>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</si>
  <si>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</si>
  <si>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</si>
  <si>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</si>
  <si>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</si>
  <si>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</si>
  <si>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</si>
  <si>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</si>
  <si>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</si>
  <si>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</si>
  <si>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</si>
  <si>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</si>
  <si>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</si>
  <si>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</si>
  <si>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</si>
  <si>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</si>
  <si>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</si>
  <si>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</si>
  <si>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</si>
  <si>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</si>
  <si>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</si>
  <si>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</si>
  <si>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</si>
  <si>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</si>
  <si>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</si>
  <si>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</si>
  <si>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</si>
  <si>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</si>
  <si>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</si>
  <si>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</si>
  <si>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</si>
  <si>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</si>
  <si>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</si>
  <si>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</si>
  <si>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</si>
  <si>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</si>
  <si>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</si>
  <si>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</si>
  <si>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</si>
  <si>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</si>
  <si>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</si>
  <si>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</si>
  <si>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</si>
  <si>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</si>
  <si>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</si>
  <si>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</si>
  <si>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</si>
  <si>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</si>
  <si>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</si>
  <si>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</si>
  <si>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</si>
  <si>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</si>
  <si>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</si>
  <si>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</si>
  <si>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</si>
  <si>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</si>
  <si>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</si>
  <si>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</si>
  <si>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</si>
  <si>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</si>
  <si>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</si>
  <si>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</si>
  <si>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</si>
  <si>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</si>
  <si>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</si>
  <si>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</si>
  <si>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</si>
  <si>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</si>
  <si>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</si>
  <si>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</si>
  <si>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</si>
  <si>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</si>
  <si>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</si>
  <si>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</si>
  <si>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</si>
  <si>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</si>
  <si>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</si>
  <si>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</si>
  <si>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</si>
  <si>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</si>
  <si>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</si>
  <si>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</si>
  <si>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</si>
  <si>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</si>
  <si>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</si>
  <si>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</si>
  <si>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</si>
  <si>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</si>
  <si>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</si>
  <si>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</si>
  <si>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</si>
  <si>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</si>
  <si>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</si>
  <si>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</si>
  <si>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</si>
  <si>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</si>
  <si>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</si>
  <si>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</si>
  <si>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</si>
  <si>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</si>
  <si>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</si>
  <si>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</si>
  <si>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</si>
  <si>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</si>
  <si>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</si>
  <si>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</si>
  <si>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</si>
  <si>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</si>
  <si>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</si>
  <si>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</si>
  <si>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</si>
  <si>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</si>
  <si>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</si>
  <si>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</si>
  <si>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</si>
  <si>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</si>
  <si>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</si>
  <si>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</si>
  <si>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</si>
  <si>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</si>
  <si>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</si>
  <si>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</si>
  <si>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</si>
  <si>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</si>
  <si>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</si>
  <si>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</si>
  <si>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</si>
  <si>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</si>
  <si>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</si>
  <si>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</si>
  <si>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</si>
  <si>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</si>
  <si>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</si>
  <si>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</si>
  <si>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</si>
  <si>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</si>
  <si>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</si>
  <si>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</si>
  <si>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</si>
  <si>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</si>
  <si>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</si>
  <si>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</si>
  <si>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</si>
  <si>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</si>
  <si>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</si>
  <si>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</si>
  <si>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</si>
  <si>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</si>
  <si>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</si>
  <si>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</si>
  <si>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</si>
  <si>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</si>
  <si>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</si>
  <si>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</si>
  <si>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</si>
  <si>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</si>
  <si>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</si>
  <si>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</si>
  <si>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</si>
  <si>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</si>
  <si>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</si>
  <si>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</si>
  <si>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</si>
  <si>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</si>
  <si>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</si>
  <si>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</si>
  <si>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</si>
  <si>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</si>
  <si>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</si>
  <si>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</si>
  <si>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</si>
  <si>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</si>
  <si>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</si>
  <si>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</si>
  <si>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</si>
  <si>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</si>
  <si>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</si>
  <si>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</si>
  <si>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</si>
  <si>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</si>
  <si>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</si>
  <si>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</si>
  <si>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</si>
  <si>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</si>
  <si>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</si>
  <si>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</si>
  <si>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</si>
  <si>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</si>
  <si>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</si>
  <si>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</si>
  <si>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</si>
  <si>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</si>
  <si>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</si>
  <si>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</si>
  <si>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</si>
  <si>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</si>
  <si>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</si>
  <si>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</si>
  <si>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</si>
  <si>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</si>
  <si>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</si>
  <si>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</si>
  <si>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</si>
  <si>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</si>
  <si>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</si>
  <si>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</si>
  <si>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</si>
  <si>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</si>
  <si>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</si>
  <si>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</si>
  <si>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</si>
  <si>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</si>
  <si>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</si>
  <si>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</si>
  <si>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</si>
  <si>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</si>
  <si>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</si>
  <si>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</si>
  <si>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</si>
  <si>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</si>
  <si>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</si>
  <si>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</si>
  <si>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</si>
  <si>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</si>
  <si>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</si>
  <si>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</si>
  <si>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</si>
  <si>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</si>
  <si>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</si>
  <si>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</si>
  <si>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</si>
  <si>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</si>
  <si>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</si>
  <si>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</si>
  <si>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</si>
  <si>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</si>
  <si>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</si>
  <si>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</si>
  <si>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</si>
  <si>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</si>
  <si>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</si>
  <si>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</si>
  <si>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</si>
  <si>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</si>
  <si>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</si>
  <si>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</si>
  <si>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</si>
  <si>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</si>
  <si>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</si>
  <si>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</si>
  <si>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</si>
  <si>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</si>
  <si>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</si>
  <si>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</si>
  <si>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</si>
  <si>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</si>
  <si>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</si>
  <si>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</si>
  <si>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</si>
  <si>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</si>
  <si>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</si>
  <si>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</si>
  <si>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</si>
  <si>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</si>
  <si>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</si>
  <si>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</si>
  <si>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</si>
  <si>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</si>
  <si>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</si>
  <si>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</si>
  <si>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</si>
  <si>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</si>
  <si>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</si>
  <si>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</si>
  <si>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</si>
  <si>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</si>
  <si>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</si>
  <si>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</si>
  <si>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</si>
  <si>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</si>
  <si>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</si>
  <si>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</si>
  <si>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</si>
  <si>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</si>
  <si>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</si>
  <si>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</si>
  <si>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</si>
  <si>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</si>
  <si>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</si>
  <si>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</si>
  <si>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</si>
  <si>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</si>
  <si>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</si>
  <si>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</si>
  <si>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</si>
  <si>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</si>
  <si>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</si>
  <si>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</si>
  <si>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</si>
  <si>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</si>
  <si>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</si>
  <si>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</si>
  <si>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</si>
  <si>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</si>
  <si>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</si>
  <si>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</si>
  <si>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</si>
  <si>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</si>
  <si>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</si>
  <si>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</si>
  <si>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</si>
  <si>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</si>
  <si>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</si>
  <si>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</si>
  <si>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</si>
  <si>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</si>
  <si>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</si>
  <si>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</si>
  <si>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</si>
  <si>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</si>
  <si>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</si>
  <si>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</si>
  <si>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</si>
  <si>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</si>
  <si>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</si>
  <si>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</si>
  <si>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</si>
  <si>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</si>
  <si>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</si>
  <si>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</si>
  <si>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</si>
  <si>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</si>
  <si>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</si>
  <si>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</si>
  <si>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</si>
  <si>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</si>
  <si>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</si>
  <si>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</si>
  <si>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</si>
  <si>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</si>
  <si>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</si>
  <si>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</si>
  <si>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</si>
  <si>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</si>
  <si>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</si>
  <si>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</si>
  <si>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</si>
  <si>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</si>
  <si>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</si>
  <si>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</si>
  <si>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</si>
  <si>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</si>
  <si>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</si>
  <si>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</si>
  <si>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</si>
  <si>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</si>
  <si>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</si>
  <si>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</si>
  <si>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</si>
  <si>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</si>
  <si>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</si>
  <si>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</si>
  <si>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</si>
  <si>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</si>
  <si>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</si>
  <si>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</si>
  <si>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</si>
  <si>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</si>
  <si>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</si>
  <si>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</si>
  <si>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</si>
  <si>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</si>
  <si>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</si>
  <si>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</si>
  <si>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</si>
  <si>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</si>
  <si>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</si>
  <si>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</si>
  <si>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</si>
  <si>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</si>
  <si>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</si>
  <si>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</si>
  <si>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</si>
  <si>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</si>
  <si>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</si>
  <si>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</si>
  <si>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</si>
  <si>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</si>
  <si>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</si>
  <si>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</si>
  <si>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</si>
  <si>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</si>
  <si>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</si>
  <si>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</si>
  <si>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</si>
  <si>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</si>
  <si>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</si>
  <si>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</si>
  <si>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</si>
  <si>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</si>
  <si>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</si>
  <si>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</si>
  <si>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</si>
  <si>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</si>
  <si>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</si>
  <si>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</si>
  <si>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</si>
  <si>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</si>
  <si>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</si>
  <si>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</si>
  <si>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</si>
  <si>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</si>
  <si>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</si>
  <si>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</si>
  <si>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</si>
  <si>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</si>
  <si>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</si>
  <si>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</si>
  <si>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</si>
  <si>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</si>
  <si>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</si>
  <si>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</si>
  <si>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</si>
  <si>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</si>
  <si>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</si>
  <si>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</si>
  <si>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</si>
  <si>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</si>
  <si>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</si>
  <si>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</si>
  <si>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</si>
  <si>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</si>
  <si>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</si>
  <si>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</si>
  <si>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</si>
  <si>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</si>
  <si>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</si>
  <si>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</si>
  <si>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</si>
  <si>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</si>
  <si>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</si>
  <si>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</si>
  <si>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</si>
  <si>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</si>
  <si>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</si>
  <si>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</si>
  <si>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</si>
  <si>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</si>
  <si>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</si>
  <si>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</si>
  <si>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</si>
  <si>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</si>
  <si>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</si>
  <si>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</si>
  <si>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</si>
  <si>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</si>
  <si>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</si>
  <si>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</si>
  <si>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</si>
  <si>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</si>
  <si>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</si>
  <si>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</si>
  <si>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</si>
  <si>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</si>
  <si>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</si>
  <si>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</si>
  <si>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</si>
  <si>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</si>
  <si>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</si>
  <si>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</si>
  <si>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</si>
  <si>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</si>
  <si>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</si>
  <si>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</si>
  <si>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</si>
  <si>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</si>
  <si>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</si>
  <si>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</si>
  <si>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</si>
  <si>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</si>
  <si>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</si>
  <si>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</si>
  <si>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</si>
  <si>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</si>
  <si>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</si>
  <si>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</si>
  <si>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</si>
  <si>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</si>
  <si>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</si>
  <si>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</si>
  <si>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</si>
  <si>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</si>
  <si>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</si>
  <si>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</si>
  <si>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</si>
  <si>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</si>
  <si>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</si>
  <si>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</si>
  <si>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</si>
  <si>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</si>
  <si>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</si>
  <si>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</si>
  <si>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</si>
  <si>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</si>
  <si>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</si>
  <si>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</si>
  <si>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</si>
  <si>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</si>
  <si>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</si>
  <si>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</si>
  <si>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</si>
  <si>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</si>
  <si>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</si>
  <si>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</si>
  <si>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</si>
  <si>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</si>
  <si>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</si>
  <si>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</si>
  <si>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</si>
  <si>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</si>
  <si>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</si>
  <si>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</si>
  <si>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</si>
  <si>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</si>
  <si>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</si>
  <si>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</si>
  <si>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</si>
  <si>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</si>
  <si>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</si>
  <si>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</si>
  <si>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</si>
  <si>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</si>
  <si>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</si>
  <si>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</si>
  <si>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</si>
  <si>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</si>
  <si>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</si>
  <si>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</si>
  <si>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</si>
  <si>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</si>
  <si>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</si>
  <si>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</si>
  <si>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</si>
  <si>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</si>
  <si>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</si>
  <si>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</si>
  <si>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</si>
  <si>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</si>
  <si>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</si>
  <si>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</si>
  <si>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</si>
  <si>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</si>
  <si>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</si>
  <si>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</si>
  <si>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</si>
  <si>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</si>
  <si>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</si>
  <si>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</si>
  <si>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</si>
  <si>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</si>
  <si>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</si>
  <si>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</si>
  <si>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</si>
  <si>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</si>
  <si>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</si>
  <si>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</si>
  <si>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</si>
  <si>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</si>
  <si>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</si>
  <si>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</si>
  <si>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</si>
  <si>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</si>
  <si>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</si>
  <si>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</si>
  <si>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</si>
  <si>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</si>
  <si>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</si>
  <si>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</si>
  <si>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</si>
  <si>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</si>
  <si>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</si>
  <si>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</si>
  <si>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</si>
  <si>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</si>
  <si>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</si>
  <si>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</si>
  <si>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</si>
  <si>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</si>
  <si>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</si>
  <si>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</si>
  <si>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</si>
  <si>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</si>
  <si>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</si>
  <si>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</si>
  <si>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</si>
  <si>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</si>
  <si>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</si>
  <si>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</si>
  <si>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</si>
  <si>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</si>
  <si>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</si>
  <si>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</si>
  <si>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</si>
  <si>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</si>
  <si>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</si>
  <si>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</si>
  <si>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</si>
  <si>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</si>
  <si>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</si>
  <si>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</si>
  <si>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</si>
  <si>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</si>
  <si>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</si>
  <si>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</si>
  <si>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</si>
  <si>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</si>
  <si>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</si>
  <si>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</si>
  <si>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</si>
  <si>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</si>
  <si>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</si>
  <si>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</si>
  <si>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</si>
  <si>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</si>
  <si>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</si>
  <si>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</si>
  <si>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</si>
  <si>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</si>
  <si>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</si>
  <si>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</si>
  <si>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</si>
  <si>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</si>
  <si>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</si>
  <si>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</si>
  <si>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</si>
  <si>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</si>
  <si>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</si>
  <si>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</si>
  <si>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</si>
  <si>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</si>
  <si>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</si>
  <si>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</si>
  <si>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</si>
  <si>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</si>
  <si>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</si>
  <si>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</si>
  <si>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</si>
  <si>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</si>
  <si>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</si>
  <si>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</si>
  <si>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</si>
  <si>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</si>
  <si>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</si>
  <si>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</si>
  <si>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</si>
  <si>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</si>
  <si>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</si>
  <si>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</si>
  <si>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</si>
  <si>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</si>
  <si>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</si>
  <si>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</si>
  <si>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</si>
  <si>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</si>
  <si>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</si>
  <si>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</si>
  <si>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</si>
  <si>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</si>
  <si>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</si>
  <si>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</si>
  <si>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</si>
  <si>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</si>
  <si>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</si>
  <si>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</si>
  <si>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</si>
  <si>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</si>
  <si>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</si>
  <si>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</si>
  <si>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</si>
  <si>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</si>
  <si>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</si>
  <si>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</si>
  <si>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</si>
  <si>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</si>
  <si>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</si>
  <si>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</si>
  <si>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</si>
  <si>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</si>
  <si>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</si>
  <si>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</si>
  <si>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</si>
  <si>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</si>
  <si>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</si>
  <si>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</si>
  <si>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</si>
  <si>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</si>
  <si>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</si>
  <si>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</si>
  <si>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</si>
  <si>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</si>
  <si>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</si>
  <si>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</si>
  <si>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</si>
  <si>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</si>
  <si>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</si>
  <si>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</si>
  <si>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</si>
  <si>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</si>
  <si>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</si>
  <si>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</si>
  <si>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</si>
  <si>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</si>
  <si>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</si>
  <si>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</si>
  <si>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</si>
  <si>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</si>
  <si>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</si>
  <si>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</si>
  <si>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</si>
  <si>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</si>
  <si>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</si>
  <si>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</si>
  <si>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</si>
  <si>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</si>
  <si>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</si>
  <si>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</si>
  <si>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</si>
  <si>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</si>
  <si>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</si>
  <si>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</si>
  <si>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</si>
  <si>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</si>
  <si>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</si>
  <si>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</si>
  <si>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</si>
  <si>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</si>
  <si>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</si>
  <si>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</si>
  <si>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</si>
  <si>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</si>
  <si>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</si>
  <si>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</si>
  <si>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</si>
  <si>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</si>
  <si>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</si>
  <si>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</si>
  <si>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</si>
  <si>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</si>
  <si>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</si>
  <si>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</si>
  <si>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</si>
  <si>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</si>
  <si>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</si>
  <si>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</si>
  <si>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</si>
  <si>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</si>
  <si>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</si>
  <si>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</si>
  <si>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</si>
  <si>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</si>
  <si>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</si>
  <si>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</si>
  <si>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</si>
  <si>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</si>
  <si>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</si>
  <si>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</si>
  <si>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</si>
  <si>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</si>
  <si>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</si>
  <si>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</si>
  <si>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</si>
  <si>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</si>
  <si>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</si>
  <si>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</si>
  <si>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</si>
  <si>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</si>
  <si>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</si>
  <si>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</si>
  <si>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</si>
  <si>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</si>
  <si>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</si>
  <si>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</si>
  <si>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</si>
  <si>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</si>
  <si>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</si>
  <si>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</si>
  <si>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</si>
  <si>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</si>
  <si>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</si>
  <si>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</si>
  <si>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</si>
  <si>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</si>
  <si>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</si>
  <si>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</si>
  <si>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</si>
  <si>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</si>
  <si>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</si>
  <si>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</si>
  <si>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</si>
  <si>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</si>
  <si>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</si>
  <si>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</si>
  <si>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</si>
  <si>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</si>
  <si>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</si>
  <si>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</si>
  <si>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</si>
  <si>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</si>
  <si>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</si>
  <si>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</si>
  <si>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</si>
  <si>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</si>
  <si>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</si>
  <si>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</si>
  <si>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</si>
  <si>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</si>
  <si>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</si>
  <si>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</si>
  <si>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</si>
  <si>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</si>
  <si>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</si>
  <si>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</si>
  <si>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</si>
  <si>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</si>
  <si>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</si>
  <si>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</si>
  <si>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</si>
  <si>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</si>
  <si>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</si>
  <si>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</si>
  <si>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</si>
  <si>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</si>
  <si>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</si>
  <si>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</si>
  <si>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</si>
  <si>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</si>
  <si>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</si>
  <si>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</si>
  <si>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</si>
  <si>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</si>
  <si>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</si>
  <si>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</si>
  <si>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</si>
  <si>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</si>
  <si>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</si>
  <si>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</si>
  <si>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</si>
  <si>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</si>
  <si>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</si>
  <si>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</si>
  <si>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</si>
  <si>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</si>
  <si>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</si>
  <si>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</si>
  <si>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</si>
  <si>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</si>
  <si>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</si>
  <si>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</si>
  <si>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</si>
  <si>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</si>
  <si>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</si>
  <si>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</si>
  <si>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</si>
  <si>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</si>
  <si>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</si>
  <si>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</si>
  <si>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</si>
  <si>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</si>
  <si>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</si>
  <si>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</si>
  <si>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</si>
  <si>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</si>
  <si>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</si>
  <si>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</si>
  <si>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</si>
  <si>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</si>
  <si>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</si>
  <si>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</si>
  <si>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</si>
  <si>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</si>
  <si>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</si>
  <si>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</si>
  <si>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</si>
  <si>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</si>
  <si>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</si>
  <si>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</si>
  <si>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</si>
  <si>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</si>
  <si>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</si>
  <si>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</si>
  <si>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</si>
  <si>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</si>
  <si>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</si>
  <si>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</si>
  <si>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</si>
  <si>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</si>
  <si>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</si>
  <si>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</si>
  <si>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</si>
  <si>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</si>
  <si>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</si>
  <si>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</si>
  <si>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</si>
  <si>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</si>
  <si>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</si>
  <si>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</si>
  <si>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</si>
  <si>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</si>
  <si>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</si>
  <si>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</si>
  <si>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</si>
  <si>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</si>
  <si>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</si>
  <si>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</si>
  <si>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</si>
  <si>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</si>
  <si>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</si>
  <si>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</si>
  <si>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</si>
  <si>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</si>
  <si>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</si>
  <si>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</si>
  <si>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</si>
  <si>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</si>
  <si>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</si>
  <si>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</si>
  <si>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</si>
  <si>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</si>
  <si>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</si>
  <si>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</si>
  <si>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</si>
  <si>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</si>
  <si>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</si>
  <si>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</si>
  <si>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</si>
  <si>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</si>
  <si>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</si>
  <si>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</si>
  <si>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</si>
  <si>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</si>
  <si>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</si>
  <si>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</si>
  <si>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</si>
  <si>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</si>
  <si>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</si>
  <si>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</si>
  <si>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</si>
  <si>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</si>
  <si>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</si>
  <si>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</si>
  <si>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</si>
  <si>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</si>
  <si>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</si>
  <si>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</si>
  <si>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</si>
  <si>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</si>
  <si>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</si>
  <si>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</si>
  <si>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</si>
  <si>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</si>
  <si>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</si>
  <si>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</si>
  <si>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</si>
  <si>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</si>
  <si>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</si>
  <si>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</si>
  <si>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</si>
  <si>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</si>
  <si>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</si>
  <si>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</si>
  <si>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</si>
  <si>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</si>
  <si>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</si>
  <si>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</si>
  <si>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</si>
  <si>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</si>
  <si>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</si>
  <si>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</si>
  <si>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</si>
  <si>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</si>
  <si>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</si>
  <si>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</si>
  <si>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</si>
  <si>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</si>
  <si>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</si>
  <si>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</si>
  <si>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</si>
  <si>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</si>
  <si>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</si>
  <si>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</si>
  <si>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</si>
  <si>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</si>
  <si>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</si>
  <si>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</si>
  <si>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</si>
  <si>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</si>
  <si>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</si>
  <si>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</si>
  <si>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</si>
  <si>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</si>
  <si>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</si>
  <si>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</si>
  <si>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</si>
  <si>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</si>
  <si>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</si>
  <si>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</si>
  <si>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</si>
  <si>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</si>
  <si>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</si>
  <si>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</si>
  <si>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</si>
  <si>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</si>
  <si>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</si>
  <si>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</si>
  <si>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</si>
  <si>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</si>
  <si>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</si>
  <si>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</si>
  <si>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</si>
  <si>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</si>
  <si>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</si>
  <si>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</si>
  <si>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</si>
  <si>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</si>
  <si>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</si>
  <si>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</si>
  <si>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</si>
  <si>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</si>
  <si>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</si>
  <si>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</si>
  <si>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</si>
  <si>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</si>
  <si>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</si>
  <si>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</si>
  <si>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</si>
  <si>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</si>
  <si>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</si>
  <si>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</si>
  <si>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</si>
  <si>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</si>
  <si>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</si>
  <si>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</si>
  <si>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</si>
  <si>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</si>
  <si>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</si>
  <si>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</si>
  <si>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</si>
  <si>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</si>
  <si>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</si>
  <si>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</si>
  <si>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</si>
  <si>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</si>
  <si>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</si>
  <si>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</si>
  <si>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</si>
  <si>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</si>
  <si>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</si>
  <si>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</si>
  <si>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</si>
  <si>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</si>
  <si>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</si>
  <si>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</si>
  <si>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</si>
  <si>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</si>
  <si>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</si>
  <si>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</si>
  <si>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</si>
  <si>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</si>
  <si>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</si>
  <si>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</si>
  <si>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</si>
  <si>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</si>
  <si>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</si>
  <si>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</si>
  <si>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</si>
  <si>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</si>
  <si>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</si>
  <si>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</si>
  <si>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</si>
  <si>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</si>
  <si>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</si>
  <si>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</si>
  <si>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</si>
  <si>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</si>
  <si>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</si>
  <si>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</si>
  <si>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</si>
  <si>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</si>
  <si>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</si>
  <si>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</si>
  <si>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</si>
  <si>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</si>
  <si>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</si>
  <si>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</si>
  <si>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</si>
  <si>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</si>
  <si>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</si>
  <si>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</si>
  <si>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</si>
  <si>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</si>
  <si>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</si>
  <si>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</si>
  <si>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</si>
  <si>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</si>
  <si>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</si>
  <si>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</si>
  <si>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</si>
  <si>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</si>
  <si>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</si>
  <si>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</si>
  <si>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</si>
  <si>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</si>
  <si>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</si>
  <si>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</si>
  <si>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</si>
  <si>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</si>
  <si>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</si>
  <si>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</si>
  <si>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</si>
  <si>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</si>
  <si>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</si>
  <si>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</si>
  <si>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</si>
  <si>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</si>
  <si>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</si>
  <si>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</si>
  <si>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</si>
  <si>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</si>
  <si>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</si>
  <si>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</si>
  <si>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</si>
  <si>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</si>
  <si>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</si>
  <si>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</si>
  <si>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</si>
  <si>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</si>
  <si>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</si>
  <si>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</si>
  <si>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</si>
  <si>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</si>
  <si>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</si>
  <si>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</si>
  <si>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</si>
  <si>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</si>
  <si>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</si>
  <si>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</si>
  <si>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</si>
  <si>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</si>
  <si>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</si>
  <si>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</si>
  <si>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</si>
  <si>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</si>
  <si>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</si>
  <si>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</si>
  <si>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</si>
  <si>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</si>
  <si>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</si>
  <si>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</si>
  <si>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</si>
  <si>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</si>
  <si>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</si>
  <si>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</si>
  <si>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</si>
  <si>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</si>
  <si>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</si>
  <si>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</si>
  <si>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</si>
  <si>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</si>
  <si>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</si>
  <si>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</si>
  <si>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</si>
  <si>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</si>
  <si>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</si>
  <si>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</si>
  <si>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</si>
  <si>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</si>
  <si>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</si>
  <si>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</si>
  <si>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</si>
  <si>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</si>
  <si>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</si>
  <si>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</si>
  <si>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</si>
  <si>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</si>
  <si>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</si>
  <si>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</si>
  <si>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</si>
  <si>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</si>
  <si>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</si>
  <si>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</si>
  <si>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</si>
  <si>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</si>
  <si>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</si>
  <si>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</si>
  <si>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</si>
  <si>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</si>
  <si>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</si>
  <si>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</si>
  <si>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</si>
  <si>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</si>
  <si>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</si>
  <si>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</si>
  <si>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</si>
  <si>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</si>
  <si>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</si>
  <si>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</si>
  <si>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</si>
  <si>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</si>
  <si>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</si>
  <si>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</si>
  <si>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</si>
  <si>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</si>
  <si>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</si>
  <si>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</si>
  <si>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</si>
  <si>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</si>
  <si>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</si>
  <si>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</si>
  <si>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</si>
  <si>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</si>
  <si>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</si>
  <si>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</si>
  <si>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</si>
  <si>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</si>
  <si>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</si>
  <si>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</si>
  <si>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</si>
  <si>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</si>
  <si>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</si>
  <si>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</si>
  <si>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</si>
  <si>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</si>
  <si>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</si>
  <si>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</si>
  <si>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</si>
  <si>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</si>
  <si>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</si>
  <si>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</si>
  <si>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</si>
  <si>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</si>
  <si>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</si>
  <si>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</si>
  <si>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</si>
  <si>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</si>
  <si>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</si>
  <si>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</si>
  <si>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</si>
  <si>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</si>
  <si>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</si>
  <si>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</si>
  <si>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</si>
  <si>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</si>
  <si>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</si>
  <si>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</si>
  <si>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</si>
  <si>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</si>
  <si>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</si>
  <si>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</si>
  <si>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</si>
  <si>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</si>
  <si>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</si>
  <si>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</si>
  <si>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</si>
  <si>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</si>
  <si>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</si>
  <si>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</si>
  <si>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</si>
  <si>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</si>
  <si>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</si>
  <si>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</si>
  <si>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</si>
  <si>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</si>
  <si>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</si>
  <si>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</si>
  <si>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</si>
  <si>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</si>
  <si>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</si>
  <si>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</si>
  <si>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</si>
  <si>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</si>
  <si>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</si>
  <si>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</si>
  <si>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</si>
  <si>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</si>
  <si>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</si>
  <si>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</si>
  <si>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</si>
  <si>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</si>
  <si>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</si>
  <si>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</si>
  <si>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</si>
  <si>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</si>
  <si>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</si>
  <si>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</si>
  <si>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</si>
  <si>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</si>
  <si>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</si>
  <si>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</si>
  <si>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</si>
  <si>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</si>
  <si>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</si>
  <si>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</si>
  <si>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</si>
  <si>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</si>
  <si>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</si>
  <si>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</si>
  <si>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</si>
  <si>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</si>
  <si>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</si>
  <si>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</si>
  <si>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</si>
  <si>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</si>
  <si>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</si>
  <si>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</si>
  <si>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</si>
  <si>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</si>
  <si>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</si>
  <si>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</si>
  <si>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</si>
  <si>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</si>
  <si>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</si>
  <si>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</si>
  <si>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</si>
  <si>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</si>
  <si>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</si>
  <si>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</si>
  <si>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</si>
  <si>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</si>
  <si>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</si>
  <si>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</si>
  <si>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</si>
  <si>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</si>
  <si>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</si>
  <si>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</si>
  <si>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</si>
  <si>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</si>
  <si>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</si>
  <si>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</si>
  <si>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</si>
  <si>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</si>
  <si>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</si>
  <si>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</si>
  <si>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</si>
  <si>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</si>
  <si>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</si>
  <si>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</si>
  <si>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</si>
  <si>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</si>
  <si>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</si>
  <si>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</si>
  <si>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</si>
  <si>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</si>
  <si>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</si>
  <si>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</si>
  <si>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</si>
  <si>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</si>
  <si>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</si>
  <si>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</si>
  <si>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</si>
  <si>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</si>
  <si>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</si>
  <si>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</si>
  <si>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</si>
  <si>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</si>
  <si>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</si>
  <si>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</si>
  <si>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</si>
  <si>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</si>
  <si>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</si>
  <si>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</si>
  <si>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</si>
  <si>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</si>
  <si>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</si>
  <si>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</si>
  <si>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</si>
  <si>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</si>
  <si>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</si>
  <si>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</si>
  <si>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</si>
  <si>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</si>
  <si>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</si>
  <si>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</si>
  <si>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</si>
  <si>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</si>
  <si>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</si>
  <si>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</si>
  <si>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</si>
  <si>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</si>
  <si>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</si>
  <si>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</si>
  <si>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</si>
  <si>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</si>
  <si>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</si>
  <si>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</si>
  <si>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</si>
  <si>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</si>
  <si>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</si>
  <si>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</si>
  <si>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</si>
  <si>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</si>
  <si>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</si>
  <si>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</si>
  <si>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</si>
  <si>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</si>
  <si>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</si>
  <si>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</si>
  <si>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</si>
  <si>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</si>
  <si>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</si>
  <si>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</si>
  <si>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</si>
  <si>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</si>
  <si>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</si>
  <si>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</si>
  <si>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</si>
  <si>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</si>
  <si>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</si>
  <si>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</si>
  <si>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</si>
  <si>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</si>
  <si>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</si>
  <si>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</si>
  <si>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</si>
  <si>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</si>
  <si>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</si>
  <si>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</si>
  <si>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</si>
  <si>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</si>
  <si>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</si>
  <si>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</si>
  <si>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</si>
  <si>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</si>
  <si>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</si>
  <si>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</si>
  <si>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</si>
  <si>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</si>
  <si>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</si>
  <si>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</si>
  <si>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</si>
  <si>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</si>
  <si>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</si>
  <si>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</si>
  <si>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</si>
  <si>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</si>
  <si>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</si>
  <si>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</si>
  <si>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</si>
  <si>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</si>
  <si>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</si>
  <si>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</si>
  <si>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</si>
  <si>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</si>
  <si>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</si>
  <si>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</si>
  <si>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</si>
  <si>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</si>
  <si>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</si>
  <si>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</si>
  <si>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</si>
  <si>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</si>
  <si>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</si>
  <si>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</si>
  <si>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</si>
  <si>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</si>
  <si>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</si>
  <si>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</si>
  <si>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</si>
  <si>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</si>
  <si>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</si>
  <si>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</si>
  <si>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</si>
  <si>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</si>
  <si>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</si>
  <si>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</si>
  <si>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</si>
  <si>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</si>
  <si>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</si>
  <si>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</si>
  <si>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</si>
  <si>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</si>
  <si>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</si>
  <si>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</si>
  <si>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</si>
  <si>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</si>
  <si>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</si>
  <si>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</si>
  <si>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</si>
  <si>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</si>
  <si>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</si>
  <si>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</si>
  <si>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</si>
  <si>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</si>
  <si>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</si>
  <si>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</si>
  <si>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</si>
  <si>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</si>
  <si>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</si>
  <si>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</si>
  <si>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</si>
  <si>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</si>
  <si>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</si>
  <si>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</si>
  <si>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</si>
  <si>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</si>
  <si>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</si>
  <si>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</si>
  <si>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</si>
  <si>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</si>
  <si>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</si>
  <si>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</si>
  <si>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</si>
  <si>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</si>
  <si>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</si>
  <si>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</si>
  <si>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</si>
  <si>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</si>
  <si>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</si>
  <si>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</si>
  <si>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</si>
  <si>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</si>
  <si>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</si>
  <si>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</si>
  <si>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</si>
  <si>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</si>
  <si>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</si>
  <si>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</si>
  <si>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</si>
  <si>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</si>
  <si>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</si>
  <si>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</si>
  <si>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</si>
  <si>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</si>
  <si>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</si>
  <si>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</si>
  <si>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</si>
  <si>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</si>
  <si>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</si>
  <si>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</si>
  <si>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</si>
  <si>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</si>
  <si>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</si>
  <si>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</si>
  <si>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</si>
  <si>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</si>
  <si>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</si>
  <si>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</si>
  <si>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</si>
  <si>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</si>
  <si>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</si>
  <si>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</si>
  <si>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</si>
  <si>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</si>
  <si>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</si>
  <si>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</si>
  <si>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</si>
  <si>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</si>
  <si>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</si>
  <si>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</si>
  <si>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</si>
  <si>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</si>
  <si>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</si>
  <si>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</si>
  <si>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</si>
  <si>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</si>
  <si>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</si>
  <si>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</si>
  <si>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</si>
  <si>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</si>
  <si>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</si>
  <si>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</si>
  <si>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</si>
  <si>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</si>
  <si>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</si>
  <si>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</si>
  <si>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</si>
  <si>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</si>
  <si>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</si>
  <si>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</si>
  <si>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</si>
  <si>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</si>
  <si>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</si>
  <si>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</si>
  <si>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</si>
  <si>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</si>
  <si>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</si>
  <si>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</si>
  <si>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</si>
  <si>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</si>
  <si>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</si>
  <si>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</si>
  <si>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</si>
  <si>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</si>
  <si>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</si>
  <si>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</si>
  <si>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</si>
  <si>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</si>
  <si>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</si>
  <si>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</si>
  <si>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</si>
  <si>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</si>
  <si>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</si>
  <si>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</si>
  <si>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</si>
  <si>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</si>
  <si>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</si>
  <si>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</si>
  <si>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</si>
  <si>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</si>
  <si>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</si>
  <si>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</si>
  <si>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</si>
  <si>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</si>
  <si>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</si>
  <si>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</si>
  <si>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</si>
  <si>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</si>
  <si>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</si>
  <si>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</si>
  <si>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</si>
  <si>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</si>
  <si>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</si>
  <si>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</si>
  <si>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</si>
  <si>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</si>
  <si>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</si>
  <si>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</si>
  <si>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</si>
  <si>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</si>
  <si>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</si>
  <si>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</si>
  <si>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</si>
  <si>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</si>
  <si>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</si>
  <si>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</si>
  <si>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</si>
  <si>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</si>
  <si>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</si>
  <si>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</si>
  <si>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</si>
  <si>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</si>
  <si>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</si>
  <si>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</si>
  <si>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</si>
  <si>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</si>
  <si>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</si>
  <si>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</si>
  <si>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</si>
  <si>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</si>
  <si>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</si>
  <si>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</si>
  <si>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</si>
  <si>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</si>
  <si>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</si>
  <si>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</si>
  <si>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</si>
  <si>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</si>
  <si>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</si>
  <si>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</si>
  <si>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</si>
  <si>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</si>
  <si>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</si>
  <si>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</si>
  <si>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</si>
  <si>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</si>
  <si>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</si>
  <si>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</si>
  <si>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</si>
  <si>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</si>
  <si>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</si>
  <si>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</si>
  <si>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</si>
  <si>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</si>
  <si>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</si>
  <si>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</si>
  <si>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</si>
  <si>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</si>
  <si>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</si>
  <si>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</si>
  <si>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</si>
  <si>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</si>
  <si>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</si>
  <si>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</si>
  <si>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</si>
  <si>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</si>
  <si>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</si>
  <si>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</si>
  <si>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</si>
  <si>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</si>
  <si>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</si>
  <si>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</si>
  <si>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</si>
  <si>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</si>
  <si>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</si>
  <si>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</si>
  <si>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</si>
  <si>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</si>
  <si>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</si>
  <si>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</si>
  <si>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</si>
  <si>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</si>
  <si>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</si>
  <si>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</si>
  <si>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</si>
  <si>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</si>
  <si>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</si>
  <si>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</si>
  <si>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</si>
  <si>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</si>
  <si>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</si>
  <si>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</si>
  <si>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</si>
  <si>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</si>
  <si>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</si>
  <si>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</si>
  <si>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</si>
  <si>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</si>
  <si>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</si>
  <si>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</si>
  <si>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</si>
  <si>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</si>
  <si>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</si>
  <si>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</si>
  <si>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</si>
  <si>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</si>
  <si>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</si>
  <si>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</si>
  <si>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</si>
  <si>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</si>
  <si>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</si>
  <si>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</si>
  <si>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</si>
  <si>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</si>
  <si>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</si>
  <si>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</si>
  <si>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</si>
  <si>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</si>
  <si>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</si>
  <si>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</si>
  <si>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</si>
  <si>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</si>
  <si>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</si>
  <si>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</si>
  <si>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</si>
  <si>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</si>
  <si>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</si>
  <si>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</si>
  <si>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</si>
  <si>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</si>
  <si>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</si>
  <si>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</si>
  <si>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</si>
  <si>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</si>
  <si>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</si>
  <si>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</si>
  <si>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</si>
  <si>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</si>
  <si>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</si>
  <si>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</si>
  <si>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</si>
  <si>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</si>
  <si>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</si>
  <si>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</si>
  <si>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</si>
  <si>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</si>
  <si>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</si>
  <si>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</si>
  <si>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</si>
  <si>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</si>
  <si>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</si>
  <si>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</si>
  <si>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</si>
  <si>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</si>
  <si>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</si>
  <si>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</si>
  <si>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</si>
  <si>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</si>
  <si>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</si>
  <si>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</si>
  <si>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</si>
  <si>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</si>
  <si>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</si>
  <si>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</si>
  <si>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</si>
  <si>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</si>
  <si>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</si>
  <si>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</si>
  <si>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</si>
  <si>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</si>
  <si>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</si>
  <si>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</si>
  <si>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</si>
  <si>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</si>
  <si>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</si>
  <si>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</si>
  <si>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</si>
  <si>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</si>
  <si>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</si>
  <si>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</si>
  <si>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</si>
  <si>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</si>
  <si>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</si>
  <si>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</si>
  <si>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</si>
  <si>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</si>
  <si>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</si>
  <si>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</si>
  <si>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</si>
  <si>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</si>
  <si>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</si>
  <si>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</si>
  <si>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</si>
  <si>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</si>
  <si>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</si>
  <si>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</si>
  <si>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</si>
  <si>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</si>
  <si>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</si>
  <si>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</si>
  <si>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</si>
  <si>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</si>
  <si>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</si>
  <si>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</si>
  <si>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</si>
  <si>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</si>
  <si>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</si>
  <si>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</si>
  <si>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</si>
  <si>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</si>
  <si>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</si>
  <si>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</si>
  <si>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</si>
  <si>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</si>
  <si>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</si>
  <si>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</si>
  <si>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</si>
  <si>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</si>
  <si>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</si>
  <si>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</si>
  <si>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</si>
  <si>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</si>
  <si>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</si>
  <si>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</si>
  <si>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</si>
  <si>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</si>
  <si>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</si>
  <si>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</si>
  <si>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</si>
  <si>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</si>
  <si>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</si>
  <si>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</si>
  <si>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</si>
  <si>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</si>
  <si>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</si>
  <si>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</si>
  <si>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</si>
  <si>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</si>
  <si>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</si>
  <si>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</si>
  <si>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</si>
  <si>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</si>
  <si>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</si>
  <si>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</si>
  <si>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</si>
  <si>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</si>
  <si>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</si>
  <si>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</si>
  <si>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</si>
  <si>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</si>
  <si>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</si>
  <si>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</si>
  <si>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</si>
  <si>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</si>
  <si>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</si>
  <si>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</si>
  <si>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</si>
  <si>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</si>
  <si>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</si>
  <si>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</si>
  <si>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</si>
  <si>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</si>
  <si>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</si>
  <si>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</si>
  <si>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</si>
  <si>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</si>
  <si>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</si>
  <si>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</si>
  <si>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</si>
  <si>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</si>
  <si>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</si>
  <si>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</si>
  <si>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</si>
  <si>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</si>
  <si>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</si>
  <si>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</si>
  <si>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</si>
  <si>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</si>
  <si>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</si>
  <si>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</si>
  <si>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</si>
  <si>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</si>
  <si>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</si>
  <si>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</si>
  <si>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</si>
  <si>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</si>
  <si>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</si>
  <si>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</si>
  <si>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</si>
  <si>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</si>
  <si>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</si>
  <si>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</si>
  <si>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</si>
  <si>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</si>
  <si>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</si>
  <si>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</si>
  <si>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</si>
  <si>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</si>
  <si>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</si>
  <si>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</si>
  <si>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</si>
  <si>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</si>
  <si>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</si>
  <si>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</si>
  <si>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</si>
  <si>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</si>
  <si>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</si>
  <si>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</si>
  <si>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</si>
  <si>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</si>
  <si>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</si>
  <si>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</si>
  <si>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</si>
  <si>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</si>
  <si>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</si>
  <si>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</si>
  <si>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</si>
  <si>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</si>
  <si>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</si>
  <si>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</si>
  <si>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</si>
  <si>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</si>
  <si>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</si>
  <si>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</si>
  <si>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</si>
  <si>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</si>
  <si>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</si>
  <si>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</si>
  <si>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</si>
  <si>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</si>
  <si>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</si>
  <si>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</si>
  <si>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</si>
  <si>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</si>
  <si>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</si>
  <si>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</si>
  <si>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</si>
  <si>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</si>
  <si>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</si>
  <si>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</si>
  <si>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</si>
  <si>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</si>
  <si>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</si>
  <si>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</si>
  <si>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</si>
  <si>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</si>
  <si>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</si>
  <si>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</si>
  <si>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</si>
  <si>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</si>
  <si>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</si>
  <si>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</si>
  <si>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</si>
  <si>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</si>
  <si>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</si>
  <si>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</si>
  <si>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</si>
  <si>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</si>
  <si>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</si>
  <si>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</si>
  <si>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</si>
  <si>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</si>
  <si>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</si>
  <si>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</si>
  <si>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</si>
  <si>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</si>
  <si>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</si>
  <si>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</si>
  <si>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</si>
  <si>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</si>
  <si>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</si>
  <si>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</si>
  <si>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</si>
  <si>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</si>
  <si>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</si>
  <si>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</si>
  <si>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</si>
  <si>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</si>
  <si>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</si>
  <si>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</si>
  <si>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</si>
  <si>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</si>
  <si>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</si>
  <si>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</si>
  <si>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</si>
  <si>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</si>
  <si>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</si>
  <si>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</si>
  <si>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</si>
  <si>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</si>
  <si>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</si>
  <si>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</si>
  <si>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</si>
  <si>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</si>
  <si>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</si>
  <si>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</si>
  <si>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</si>
  <si>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</si>
  <si>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</si>
  <si>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</si>
  <si>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</si>
  <si>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</si>
  <si>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</si>
  <si>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</si>
  <si>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</si>
  <si>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</si>
  <si>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</si>
  <si>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</si>
  <si>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</si>
  <si>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</si>
  <si>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</si>
  <si>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</si>
  <si>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</si>
  <si>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</si>
  <si>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</si>
  <si>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</si>
  <si>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</si>
  <si>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</si>
  <si>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</si>
  <si>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</si>
  <si>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</si>
  <si>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</si>
  <si>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</si>
  <si>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</si>
  <si>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</si>
  <si>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</si>
  <si>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</si>
  <si>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</si>
  <si>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</si>
  <si>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</si>
  <si>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</si>
  <si>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</si>
  <si>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</si>
  <si>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</si>
  <si>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</si>
  <si>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</si>
  <si>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</si>
  <si>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</si>
  <si>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</si>
  <si>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</si>
  <si>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</si>
  <si>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</si>
  <si>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</si>
  <si>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</si>
  <si>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</si>
  <si>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</si>
  <si>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</si>
  <si>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</si>
  <si>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</si>
  <si>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</si>
  <si>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</si>
  <si>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</si>
  <si>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</si>
  <si>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</si>
  <si>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</si>
  <si>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</si>
  <si>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</si>
  <si>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</si>
  <si>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</si>
  <si>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</si>
  <si>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</si>
  <si>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</si>
  <si>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</si>
  <si>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</si>
  <si>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</si>
  <si>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</si>
  <si>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</si>
  <si>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</si>
  <si>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</si>
  <si>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</si>
  <si>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</si>
  <si>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</si>
  <si>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</si>
  <si>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</si>
  <si>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</si>
  <si>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</si>
  <si>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</si>
  <si>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</si>
  <si>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</si>
  <si>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</si>
  <si>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</si>
  <si>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</si>
  <si>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</si>
  <si>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</si>
  <si>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</si>
  <si>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</si>
  <si>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</si>
  <si>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</si>
  <si>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</si>
  <si>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</si>
  <si>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</si>
  <si>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</si>
  <si>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</si>
  <si>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</si>
  <si>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</si>
  <si>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</si>
  <si>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</si>
  <si>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</si>
  <si>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</si>
  <si>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</si>
  <si>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</si>
  <si>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</si>
  <si>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</si>
  <si>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</si>
  <si>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</si>
  <si>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</si>
  <si>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</si>
  <si>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</si>
  <si>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</si>
  <si>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</si>
  <si>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</si>
  <si>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</si>
  <si>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</si>
  <si>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</si>
  <si>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</si>
  <si>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</si>
  <si>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</si>
  <si>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</si>
  <si>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</si>
  <si>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</si>
  <si>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</si>
  <si>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</si>
  <si>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</si>
  <si>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</si>
  <si>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</si>
  <si>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</si>
  <si>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</si>
  <si>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</si>
  <si>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</si>
  <si>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</si>
  <si>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</si>
  <si>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</si>
  <si>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</si>
  <si>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</si>
  <si>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</si>
  <si>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</si>
  <si>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</si>
  <si>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</si>
  <si>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</si>
  <si>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</si>
  <si>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</si>
  <si>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</si>
  <si>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</si>
  <si>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</si>
  <si>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</si>
  <si>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</si>
  <si>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</si>
  <si>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</si>
  <si>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</si>
  <si>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</si>
  <si>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</si>
  <si>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</si>
  <si>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</si>
  <si>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</si>
  <si>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</si>
  <si>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</si>
  <si>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</si>
  <si>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</si>
  <si>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</si>
  <si>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</si>
  <si>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</si>
  <si>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</si>
  <si>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</si>
  <si>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</si>
  <si>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</si>
  <si>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</si>
  <si>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</si>
  <si>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</si>
  <si>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</si>
  <si>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</si>
  <si>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</si>
  <si>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</si>
  <si>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</si>
  <si>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</si>
  <si>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</si>
  <si>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</si>
  <si>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</si>
  <si>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</si>
  <si>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</si>
  <si>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</si>
  <si>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</si>
  <si>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</si>
  <si>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</si>
  <si>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</si>
  <si>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</si>
  <si>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</si>
  <si>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</si>
  <si>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</si>
  <si>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</si>
  <si>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</si>
  <si>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</si>
  <si>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</si>
  <si>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</si>
  <si>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</si>
  <si>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</si>
  <si>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</si>
  <si>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</si>
  <si>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</si>
  <si>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</si>
  <si>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</si>
  <si>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</si>
  <si>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</si>
  <si>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</si>
  <si>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</si>
  <si>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</si>
  <si>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</si>
  <si>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</si>
  <si>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</si>
  <si>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</si>
  <si>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</si>
  <si>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</si>
  <si>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</si>
  <si>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</si>
  <si>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</si>
  <si>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</si>
  <si>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</si>
  <si>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</si>
  <si>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</si>
  <si>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</si>
  <si>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</si>
  <si>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</si>
  <si>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</si>
  <si>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</si>
  <si>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</si>
  <si>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</si>
  <si>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</si>
  <si>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</si>
  <si>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</si>
  <si>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</si>
  <si>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</si>
  <si>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</si>
  <si>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</si>
  <si>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</si>
  <si>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</si>
  <si>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</si>
  <si>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</si>
  <si>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</si>
  <si>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</si>
  <si>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</si>
  <si>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</si>
  <si>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</si>
  <si>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</si>
  <si>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</si>
  <si>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</si>
  <si>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</si>
  <si>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</si>
  <si>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</si>
  <si>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</si>
  <si>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</si>
  <si>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</si>
  <si>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</si>
  <si>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</si>
  <si>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</si>
  <si>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</si>
  <si>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</si>
  <si>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</si>
  <si>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</si>
  <si>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</si>
  <si>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</si>
  <si>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</si>
  <si>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</si>
  <si>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</si>
  <si>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</si>
  <si>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</si>
  <si>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</si>
  <si>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</si>
  <si>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</si>
  <si>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</si>
  <si>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</si>
  <si>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</si>
  <si>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</si>
  <si>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</si>
  <si>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</si>
  <si>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</si>
  <si>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</si>
  <si>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</si>
  <si>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</si>
  <si>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</si>
  <si>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</si>
  <si>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</si>
  <si>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</si>
  <si>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</si>
  <si>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</si>
  <si>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</si>
  <si>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</si>
  <si>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</si>
  <si>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</si>
  <si>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</si>
  <si>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</si>
  <si>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</si>
  <si>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</si>
  <si>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</si>
  <si>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</si>
  <si>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</si>
  <si>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</si>
  <si>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</si>
  <si>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</si>
  <si>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</si>
  <si>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</si>
  <si>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</si>
  <si>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</si>
  <si>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</si>
  <si>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</si>
  <si>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</si>
  <si>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</si>
  <si>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</si>
  <si>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</si>
  <si>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</si>
  <si>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</si>
  <si>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</si>
  <si>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</si>
  <si>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</si>
  <si>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</si>
  <si>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</si>
  <si>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</si>
  <si>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</si>
  <si>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</si>
  <si>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</si>
  <si>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</si>
  <si>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</si>
  <si>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</si>
  <si>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</si>
  <si>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</si>
  <si>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</si>
  <si>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</si>
  <si>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</si>
  <si>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</si>
  <si>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</si>
  <si>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</si>
  <si>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</si>
  <si>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</si>
  <si>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</si>
  <si>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</si>
  <si>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</si>
  <si>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</si>
  <si>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</si>
  <si>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</si>
  <si>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</si>
  <si>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</si>
  <si>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</si>
  <si>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</si>
  <si>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</si>
  <si>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</si>
  <si>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</si>
  <si>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</si>
  <si>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</si>
  <si>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</si>
  <si>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</si>
  <si>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</si>
  <si>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</si>
  <si>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</si>
  <si>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</si>
  <si>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</si>
  <si>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</si>
  <si>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</si>
  <si>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</si>
  <si>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</si>
  <si>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</si>
  <si>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</si>
  <si>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</si>
  <si>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</si>
  <si>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</si>
  <si>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</si>
  <si>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</si>
  <si>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</si>
  <si>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</si>
  <si>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</si>
  <si>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</si>
  <si>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</si>
  <si>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</si>
  <si>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</si>
  <si>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</si>
  <si>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</si>
  <si>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</si>
  <si>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</si>
  <si>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</si>
  <si>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</si>
  <si>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</si>
  <si>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</si>
  <si>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</si>
  <si>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</si>
  <si>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</si>
  <si>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</si>
  <si>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</si>
  <si>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</si>
  <si>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</si>
  <si>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</si>
  <si>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</si>
  <si>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</si>
  <si>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</si>
  <si>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</si>
  <si>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</si>
  <si>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</si>
  <si>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</si>
  <si>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</si>
  <si>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</si>
  <si>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</si>
  <si>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</si>
  <si>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</si>
  <si>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</si>
  <si>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</si>
  <si>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</si>
  <si>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</si>
  <si>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</si>
  <si>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</si>
  <si>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</si>
  <si>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</si>
  <si>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</si>
  <si>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</si>
  <si>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</si>
  <si>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</si>
  <si>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</si>
  <si>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</si>
  <si>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</si>
  <si>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</si>
  <si>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</si>
  <si>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</si>
  <si>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</si>
  <si>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</si>
  <si>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</si>
  <si>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</si>
  <si>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</si>
  <si>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</si>
  <si>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</si>
  <si>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</si>
  <si>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</si>
  <si>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</si>
  <si>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</si>
  <si>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</si>
  <si>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</si>
  <si>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</si>
  <si>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</si>
  <si>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</si>
  <si>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</si>
  <si>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</si>
  <si>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</si>
  <si>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</si>
  <si>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</si>
  <si>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</si>
  <si>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</si>
  <si>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</si>
  <si>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</si>
  <si>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</si>
  <si>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</si>
  <si>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</si>
  <si>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</si>
  <si>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</si>
  <si>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</si>
  <si>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</si>
  <si>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</si>
  <si>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</si>
  <si>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</si>
  <si>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</si>
  <si>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</si>
  <si>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</si>
  <si>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</si>
  <si>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</si>
  <si>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</si>
  <si>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</si>
  <si>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</si>
  <si>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</si>
  <si>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</si>
  <si>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</si>
  <si>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</si>
  <si>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</si>
  <si>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</si>
  <si>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</si>
  <si>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</si>
  <si>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</si>
  <si>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</si>
  <si>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</si>
  <si>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</si>
  <si>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</si>
  <si>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</si>
  <si>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</si>
  <si>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</si>
  <si>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</si>
  <si>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</si>
  <si>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</si>
  <si>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</si>
  <si>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</si>
  <si>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</si>
  <si>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</si>
  <si>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</si>
  <si>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</si>
  <si>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</si>
  <si>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</si>
  <si>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</si>
  <si>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</si>
  <si>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</si>
  <si>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</si>
  <si>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</si>
  <si>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</si>
  <si>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</si>
  <si>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</si>
  <si>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</si>
  <si>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</si>
  <si>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</si>
  <si>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</si>
  <si>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</si>
  <si>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</si>
  <si>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</si>
  <si>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</si>
  <si>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</si>
  <si>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</si>
  <si>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</si>
  <si>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</si>
  <si>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</si>
  <si>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</si>
  <si>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</si>
  <si>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</si>
  <si>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</si>
  <si>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</si>
  <si>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</si>
  <si>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</si>
  <si>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</si>
  <si>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</si>
  <si>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</si>
  <si>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</si>
  <si>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</si>
  <si>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</si>
  <si>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</si>
  <si>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</si>
  <si>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</si>
  <si>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</si>
  <si>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</si>
  <si>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</si>
  <si>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</si>
  <si>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</si>
  <si>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</si>
  <si>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</si>
  <si>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</si>
  <si>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</si>
  <si>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</si>
  <si>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</si>
  <si>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</si>
  <si>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</si>
  <si>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</si>
  <si>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</si>
  <si>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</si>
  <si>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</si>
  <si>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</si>
  <si>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</si>
  <si>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</si>
  <si>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</si>
  <si>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</si>
  <si>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</si>
  <si>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</si>
  <si>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</si>
  <si>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</si>
  <si>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</si>
  <si>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</si>
  <si>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</si>
  <si>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</si>
  <si>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</si>
  <si>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</si>
  <si>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</si>
  <si>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</si>
  <si>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</si>
  <si>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</si>
  <si>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</si>
  <si>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</si>
  <si>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</si>
  <si>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</si>
  <si>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</si>
  <si>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</si>
  <si>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</si>
  <si>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</si>
  <si>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</si>
  <si>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</si>
  <si>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</si>
  <si>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</si>
  <si>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</si>
  <si>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</si>
  <si>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</si>
  <si>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</si>
  <si>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</si>
  <si>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</si>
  <si>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</si>
  <si>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</si>
  <si>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</si>
  <si>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</si>
  <si>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</si>
  <si>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</si>
  <si>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</si>
  <si>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</si>
  <si>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</si>
  <si>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</si>
  <si>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</si>
  <si>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</si>
  <si>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</si>
  <si>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</si>
  <si>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</si>
  <si>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</si>
  <si>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</si>
  <si>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</si>
  <si>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</si>
  <si>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</si>
  <si>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</si>
  <si>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</si>
  <si>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</si>
  <si>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</si>
  <si>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</si>
  <si>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</si>
  <si>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</si>
  <si>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</si>
  <si>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</si>
  <si>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</si>
  <si>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</si>
  <si>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</si>
  <si>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</si>
  <si>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</si>
  <si>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</si>
  <si>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</si>
  <si>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</si>
  <si>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</si>
  <si>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</si>
  <si>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</si>
  <si>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</si>
  <si>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</si>
  <si>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</si>
  <si>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</si>
  <si>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</si>
  <si>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</si>
  <si>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</si>
  <si>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</si>
  <si>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</si>
  <si>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</si>
  <si>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</si>
  <si>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</si>
  <si>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</si>
  <si>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</si>
  <si>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</si>
  <si>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</si>
  <si>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</si>
  <si>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</si>
  <si>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</si>
  <si>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</si>
  <si>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</si>
  <si>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</si>
  <si>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</si>
  <si>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</si>
  <si>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</si>
  <si>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</si>
  <si>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</si>
  <si>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</si>
  <si>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</si>
  <si>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</si>
  <si>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</si>
  <si>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</si>
  <si>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</si>
  <si>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</si>
  <si>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</si>
  <si>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</si>
  <si>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</si>
  <si>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</si>
  <si>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</si>
  <si>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</si>
  <si>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</si>
  <si>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</si>
  <si>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</si>
  <si>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</si>
  <si>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</si>
  <si>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</si>
  <si>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</si>
  <si>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</si>
  <si>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</si>
  <si>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</si>
  <si>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</si>
  <si>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</si>
  <si>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</si>
  <si>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</si>
  <si>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</si>
  <si>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</si>
  <si>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</si>
  <si>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</si>
  <si>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</si>
  <si>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</si>
  <si>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</si>
  <si>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</si>
  <si>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</si>
  <si>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</si>
  <si>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</si>
  <si>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</si>
  <si>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</si>
  <si>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</si>
  <si>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</si>
  <si>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</si>
  <si>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</si>
  <si>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</si>
  <si>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</si>
  <si>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</si>
  <si>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</si>
  <si>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</si>
  <si>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</si>
  <si>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</si>
  <si>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</si>
  <si>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</si>
  <si>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</si>
  <si>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</si>
  <si>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</si>
  <si>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</si>
  <si>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</si>
  <si>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</si>
  <si>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</si>
  <si>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</si>
  <si>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</si>
  <si>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</si>
  <si>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</si>
  <si>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</si>
  <si>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</si>
  <si>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</si>
  <si>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</si>
  <si>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</si>
  <si>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</si>
  <si>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</si>
  <si>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</si>
  <si>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</si>
  <si>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</si>
  <si>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</si>
  <si>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</si>
  <si>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</si>
  <si>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</si>
  <si>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</si>
  <si>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</si>
  <si>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</si>
  <si>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</si>
  <si>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</si>
  <si>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</si>
  <si>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</si>
  <si>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</si>
  <si>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</si>
  <si>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</si>
  <si>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</si>
  <si>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</si>
  <si>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</si>
  <si>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</si>
  <si>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</si>
  <si>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</si>
  <si>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</si>
  <si>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</si>
  <si>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</si>
  <si>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</si>
  <si>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</si>
  <si>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</si>
  <si>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</si>
  <si>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</si>
  <si>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</si>
  <si>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</si>
  <si>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</si>
  <si>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</si>
  <si>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</si>
  <si>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</si>
  <si>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</si>
  <si>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</si>
  <si>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</si>
  <si>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</si>
  <si>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</si>
  <si>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</si>
  <si>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</si>
  <si>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</si>
  <si>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</si>
  <si>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</si>
  <si>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</si>
  <si>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</si>
  <si>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</si>
  <si>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</si>
  <si>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</si>
  <si>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</si>
  <si>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</si>
  <si>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</si>
  <si>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</si>
  <si>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</si>
  <si>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</si>
  <si>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</si>
  <si>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</si>
  <si>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</si>
  <si>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</si>
  <si>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</si>
  <si>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</si>
  <si>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</si>
  <si>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</si>
  <si>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</si>
  <si>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</si>
  <si>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</si>
  <si>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</si>
  <si>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</si>
  <si>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</si>
  <si>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</si>
  <si>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</si>
  <si>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</si>
  <si>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</si>
  <si>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</si>
  <si>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</si>
  <si>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</si>
  <si>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</si>
  <si>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</si>
  <si>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</si>
  <si>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</si>
  <si>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</si>
  <si>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</si>
  <si>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</si>
  <si>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</si>
  <si>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</si>
  <si>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</si>
  <si>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</si>
  <si>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</si>
  <si>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</si>
  <si>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</si>
  <si>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</si>
  <si>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</si>
  <si>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</si>
  <si>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</si>
  <si>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</si>
  <si>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</si>
  <si>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</si>
  <si>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</si>
  <si>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</si>
  <si>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</si>
  <si>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</si>
  <si>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</si>
  <si>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</si>
  <si>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</si>
  <si>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</si>
  <si>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</si>
  <si>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</si>
  <si>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</si>
  <si>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</si>
  <si>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</si>
  <si>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</si>
  <si>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</si>
  <si>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</si>
  <si>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</si>
  <si>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</si>
  <si>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</si>
  <si>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</si>
  <si>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</si>
  <si>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</si>
  <si>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</si>
  <si>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</si>
  <si>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</si>
  <si>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</si>
  <si>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</si>
  <si>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</si>
  <si>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</si>
  <si>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</si>
  <si>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</si>
  <si>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</si>
  <si>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</si>
  <si>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</si>
  <si>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</si>
  <si>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</si>
  <si>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</si>
  <si>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</si>
  <si>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</si>
  <si>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</si>
  <si>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</si>
  <si>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</si>
  <si>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</si>
  <si>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</si>
  <si>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</si>
  <si>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</si>
  <si>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</si>
  <si>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</si>
  <si>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</si>
  <si>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</si>
  <si>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</si>
  <si>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</si>
  <si>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</si>
  <si>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</si>
  <si>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</si>
  <si>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</si>
  <si>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</si>
  <si>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</si>
  <si>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</si>
  <si>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</si>
  <si>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</si>
  <si>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</si>
  <si>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</si>
  <si>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</si>
  <si>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</si>
  <si>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</si>
  <si>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</si>
  <si>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</si>
  <si>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</si>
  <si>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</si>
  <si>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</si>
  <si>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</si>
  <si>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</si>
  <si>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</si>
  <si>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</si>
  <si>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</si>
  <si>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</si>
  <si>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</si>
  <si>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</si>
  <si>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</si>
  <si>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</si>
  <si>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</si>
  <si>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</si>
  <si>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</si>
  <si>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</si>
  <si>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</si>
  <si>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</si>
  <si>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</si>
  <si>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</si>
  <si>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</si>
  <si>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</si>
  <si>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</si>
  <si>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</si>
  <si>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</si>
  <si>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</si>
  <si>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</si>
  <si>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</si>
  <si>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</si>
  <si>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</si>
  <si>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</si>
  <si>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</si>
  <si>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</si>
  <si>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</si>
  <si>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</si>
  <si>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</si>
  <si>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</si>
  <si>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</si>
  <si>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</si>
  <si>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</si>
  <si>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</si>
  <si>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</si>
  <si>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</si>
  <si>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</si>
  <si>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</si>
  <si>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</si>
  <si>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</si>
  <si>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</si>
  <si>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</si>
  <si>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</si>
  <si>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</si>
  <si>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</si>
  <si>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</si>
  <si>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</si>
  <si>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</si>
  <si>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</si>
  <si>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</si>
  <si>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</si>
  <si>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</si>
  <si>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</si>
  <si>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</si>
  <si>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</si>
  <si>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</si>
  <si>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</si>
  <si>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</si>
  <si>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</si>
  <si>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</si>
  <si>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</si>
  <si>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</si>
  <si>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</si>
  <si>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</si>
  <si>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</si>
  <si>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</si>
  <si>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</si>
  <si>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</si>
  <si>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</si>
  <si>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</si>
  <si>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</si>
  <si>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</si>
  <si>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</si>
  <si>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</si>
  <si>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</si>
  <si>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</si>
  <si>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</si>
  <si>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</si>
  <si>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</si>
  <si>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</si>
  <si>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</si>
  <si>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</si>
  <si>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</si>
  <si>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</si>
  <si>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</si>
  <si>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</si>
  <si>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</si>
  <si>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</si>
  <si>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</si>
  <si>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</si>
  <si>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</si>
  <si>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</si>
  <si>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</si>
  <si>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</si>
  <si>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</si>
  <si>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</si>
  <si>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</si>
  <si>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</si>
  <si>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</si>
  <si>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</si>
  <si>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</si>
  <si>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</si>
  <si>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</si>
  <si>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</si>
  <si>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</si>
  <si>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</si>
  <si>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</si>
  <si>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</si>
  <si>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</si>
  <si>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</si>
  <si>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</si>
  <si>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</si>
  <si>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</si>
  <si>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</si>
  <si>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</si>
  <si>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</si>
  <si>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</si>
  <si>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</si>
  <si>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</si>
  <si>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</si>
  <si>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</si>
  <si>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</si>
  <si>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</si>
  <si>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</si>
  <si>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</si>
  <si>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</si>
  <si>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</si>
  <si>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</si>
  <si>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</si>
  <si>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</si>
  <si>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</si>
  <si>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</si>
  <si>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</si>
  <si>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</si>
  <si>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</si>
  <si>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</si>
  <si>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</si>
  <si>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</si>
  <si>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</si>
  <si>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</si>
  <si>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</si>
  <si>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</si>
  <si>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</si>
  <si>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</si>
  <si>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</si>
  <si>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</si>
  <si>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</si>
  <si>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</si>
  <si>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</si>
  <si>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</si>
  <si>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</si>
  <si>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</si>
  <si>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</si>
  <si>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</si>
  <si>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</si>
  <si>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</si>
  <si>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</si>
  <si>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</si>
  <si>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</si>
  <si>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</si>
  <si>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</si>
  <si>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</si>
  <si>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</si>
  <si>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</si>
  <si>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</si>
  <si>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</si>
  <si>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</si>
  <si>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</si>
  <si>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</si>
  <si>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</si>
  <si>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</si>
  <si>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</si>
  <si>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</si>
  <si>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</si>
  <si>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</si>
  <si>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</si>
  <si>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</si>
  <si>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</si>
  <si>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</si>
  <si>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</si>
  <si>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</si>
  <si>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</si>
  <si>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</si>
  <si>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</si>
  <si>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</si>
  <si>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</si>
  <si>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</si>
  <si>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</si>
  <si>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</si>
  <si>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</si>
  <si>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</si>
  <si>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</si>
  <si>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</si>
  <si>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</si>
  <si>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</si>
  <si>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</si>
  <si>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</si>
  <si>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</si>
  <si>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</si>
  <si>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</si>
  <si>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</si>
  <si>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</si>
  <si>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</si>
  <si>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</si>
  <si>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</si>
  <si>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</si>
  <si>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</si>
  <si>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</si>
  <si>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</si>
  <si>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</si>
  <si>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</si>
  <si>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</si>
  <si>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</si>
  <si>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</si>
  <si>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</si>
  <si>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</si>
  <si>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</si>
  <si>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</si>
  <si>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</si>
  <si>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</si>
  <si>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</si>
  <si>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</si>
  <si>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</si>
  <si>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</si>
  <si>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</si>
  <si>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</si>
  <si>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</si>
  <si>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</si>
  <si>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</si>
  <si>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</si>
  <si>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</si>
  <si>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</si>
  <si>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</si>
  <si>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</si>
  <si>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</si>
  <si>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</si>
  <si>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</si>
  <si>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</si>
  <si>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</si>
  <si>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</si>
  <si>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</si>
  <si>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</si>
  <si>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</si>
  <si>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</si>
  <si>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</si>
  <si>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</si>
  <si>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</si>
  <si>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</si>
  <si>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</si>
  <si>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</si>
  <si>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</si>
  <si>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</si>
  <si>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</si>
  <si>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</si>
  <si>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</si>
  <si>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</si>
  <si>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</si>
  <si>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</si>
  <si>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</si>
  <si>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</si>
  <si>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</si>
  <si>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</si>
  <si>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</si>
  <si>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</si>
  <si>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</si>
  <si>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</si>
  <si>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</si>
  <si>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</si>
  <si>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</si>
  <si>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</si>
  <si>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</si>
  <si>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</si>
  <si>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</si>
  <si>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</si>
  <si>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</si>
  <si>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</si>
  <si>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</si>
  <si>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</si>
  <si>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</si>
  <si>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</si>
  <si>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</si>
  <si>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</si>
  <si>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</si>
  <si>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</si>
  <si>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</si>
  <si>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</si>
  <si>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</si>
  <si>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</si>
  <si>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</si>
  <si>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</si>
  <si>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</si>
  <si>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</si>
  <si>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</si>
  <si>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</si>
  <si>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</si>
  <si>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</si>
  <si>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</si>
  <si>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</si>
  <si>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</si>
  <si>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</si>
  <si>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</si>
  <si>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</si>
  <si>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</si>
  <si>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</si>
  <si>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</si>
  <si>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</si>
  <si>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</si>
  <si>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</si>
  <si>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</si>
  <si>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</si>
  <si>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</si>
  <si>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</si>
  <si>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</si>
  <si>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</si>
  <si>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</si>
  <si>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</si>
  <si>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</si>
  <si>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</si>
  <si>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</si>
  <si>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</si>
  <si>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</si>
  <si>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</si>
  <si>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</si>
  <si>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</si>
  <si>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</si>
  <si>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</si>
  <si>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</si>
  <si>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</si>
  <si>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</si>
  <si>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</si>
  <si>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</si>
  <si>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</si>
  <si>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</si>
  <si>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</si>
  <si>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</si>
  <si>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</si>
  <si>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</si>
  <si>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</si>
  <si>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</si>
  <si>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</si>
  <si>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</si>
  <si>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</si>
  <si>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</si>
  <si>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</si>
  <si>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</si>
  <si>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</si>
  <si>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</si>
  <si>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</si>
  <si>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</si>
  <si>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</si>
  <si>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</si>
  <si>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</si>
  <si>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</si>
  <si>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</si>
  <si>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</si>
  <si>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</si>
  <si>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</si>
  <si>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</si>
  <si>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</si>
  <si>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</si>
  <si>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</si>
  <si>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</si>
  <si>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</si>
  <si>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</si>
  <si>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</si>
  <si>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</si>
  <si>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</si>
  <si>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</si>
  <si>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</si>
  <si>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</si>
  <si>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</si>
  <si>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</si>
  <si>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</si>
  <si>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</si>
  <si>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</si>
  <si>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</si>
  <si>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</si>
  <si>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</si>
  <si>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</si>
  <si>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</si>
  <si>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</si>
  <si>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</si>
  <si>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</si>
  <si>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</si>
  <si>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</si>
  <si>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</si>
  <si>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</si>
  <si>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</si>
  <si>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</si>
  <si>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</si>
  <si>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</si>
  <si>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</si>
  <si>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</si>
  <si>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</si>
  <si>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</si>
  <si>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</si>
  <si>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</si>
  <si>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</si>
  <si>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</si>
  <si>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</si>
  <si>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</si>
  <si>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</si>
  <si>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</si>
  <si>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</si>
  <si>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</si>
  <si>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</si>
  <si>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</si>
  <si>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</si>
  <si>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</si>
  <si>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</si>
  <si>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</si>
  <si>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</si>
  <si>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</si>
  <si>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</si>
  <si>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</si>
  <si>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</si>
  <si>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</si>
  <si>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</si>
  <si>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</si>
  <si>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</si>
  <si>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</si>
  <si>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</si>
  <si>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</si>
  <si>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</si>
  <si>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</si>
  <si>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</si>
  <si>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</si>
  <si>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</si>
  <si>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</si>
  <si>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</si>
  <si>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</si>
  <si>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</si>
  <si>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</si>
  <si>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</si>
  <si>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</si>
  <si>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</si>
  <si>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</si>
  <si>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</si>
  <si>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</si>
  <si>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</si>
  <si>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</si>
  <si>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</si>
  <si>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</si>
  <si>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</si>
  <si>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</si>
  <si>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</si>
  <si>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</si>
  <si>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</si>
  <si>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</si>
  <si>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</si>
  <si>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</si>
  <si>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</si>
  <si>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</si>
  <si>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</si>
  <si>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</si>
  <si>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</si>
  <si>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</si>
  <si>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</si>
  <si>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</si>
  <si>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</si>
  <si>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</si>
  <si>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</si>
  <si>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</si>
  <si>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</si>
  <si>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</si>
  <si>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</si>
  <si>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</si>
  <si>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</si>
  <si>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</si>
  <si>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</si>
  <si>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</si>
  <si>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</si>
  <si>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</si>
  <si>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</si>
  <si>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</si>
  <si>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</si>
  <si>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</si>
  <si>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</si>
  <si>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</si>
  <si>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</si>
  <si>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</si>
  <si>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</si>
  <si>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</si>
  <si>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</si>
  <si>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</si>
  <si>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</si>
  <si>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</si>
  <si>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</si>
  <si>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</si>
  <si>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</si>
  <si>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</si>
  <si>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</si>
  <si>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</si>
  <si>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</si>
  <si>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</si>
  <si>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</si>
  <si>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</si>
  <si>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</si>
  <si>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</si>
  <si>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</si>
  <si>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</si>
  <si>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</si>
  <si>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</si>
  <si>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</si>
  <si>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</si>
  <si>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</si>
  <si>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</si>
  <si>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</si>
  <si>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</si>
  <si>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</si>
  <si>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</si>
  <si>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</si>
  <si>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</si>
  <si>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</si>
  <si>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</si>
  <si>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</si>
  <si>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</si>
  <si>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</si>
  <si>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</si>
  <si>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</si>
  <si>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</si>
  <si>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</si>
  <si>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</si>
  <si>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</si>
  <si>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</si>
  <si>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</si>
  <si>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</si>
  <si>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</si>
  <si>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</si>
  <si>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</si>
  <si>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</si>
  <si>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</si>
  <si>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</si>
  <si>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</si>
  <si>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</si>
  <si>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</si>
  <si>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</si>
  <si>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</si>
  <si>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</si>
  <si>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</si>
  <si>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</si>
  <si>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</si>
  <si>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</si>
  <si>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</si>
  <si>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</si>
  <si>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</si>
  <si>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</si>
  <si>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</si>
  <si>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</si>
  <si>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</si>
  <si>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</si>
  <si>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</si>
  <si>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</si>
  <si>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</si>
  <si>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</si>
  <si>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</si>
  <si>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</si>
  <si>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</si>
  <si>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</si>
  <si>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</si>
  <si>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</si>
  <si>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</si>
  <si>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</si>
  <si>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</si>
  <si>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</si>
  <si>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</si>
  <si>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</si>
  <si>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</si>
  <si>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</si>
  <si>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</si>
  <si>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</si>
  <si>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</si>
  <si>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</si>
  <si>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</si>
  <si>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</si>
  <si>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</si>
  <si>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</si>
  <si>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</si>
  <si>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</si>
  <si>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</si>
  <si>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</si>
  <si>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</si>
  <si>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</si>
  <si>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</si>
  <si>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</si>
  <si>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</si>
  <si>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</si>
  <si>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</si>
  <si>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</si>
  <si>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</si>
  <si>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</si>
  <si>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</si>
  <si>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</si>
  <si>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</si>
  <si>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</si>
  <si>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</si>
  <si>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</si>
  <si>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</si>
  <si>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</si>
  <si>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</si>
  <si>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</si>
  <si>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</si>
  <si>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</si>
  <si>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</si>
  <si>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</si>
  <si>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</si>
  <si>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</si>
  <si>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</si>
  <si>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</si>
  <si>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</si>
  <si>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</si>
  <si>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</si>
  <si>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</si>
  <si>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</si>
  <si>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</si>
  <si>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</si>
  <si>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</si>
  <si>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</si>
  <si>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</si>
  <si>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</si>
  <si>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</si>
  <si>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</si>
  <si>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</si>
  <si>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</si>
  <si>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</si>
  <si>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</si>
  <si>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</si>
  <si>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</si>
  <si>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</si>
  <si>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</si>
  <si>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</si>
  <si>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</si>
  <si>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</si>
  <si>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</si>
  <si>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</si>
  <si>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</si>
  <si>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</si>
  <si>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</si>
  <si>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</si>
  <si>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</si>
  <si>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</si>
  <si>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</si>
  <si>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</si>
  <si>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</si>
  <si>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</si>
  <si>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</si>
  <si>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</si>
  <si>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</si>
  <si>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</si>
  <si>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</si>
  <si>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</si>
  <si>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</si>
  <si>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</si>
  <si>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</si>
  <si>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</si>
  <si>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</si>
  <si>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</si>
  <si>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</si>
  <si>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</si>
  <si>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</si>
  <si>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</si>
  <si>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</si>
  <si>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</si>
  <si>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</si>
  <si>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</si>
  <si>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</si>
  <si>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</si>
  <si>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</si>
  <si>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</si>
  <si>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</si>
  <si>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</si>
  <si>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</si>
  <si>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</si>
  <si>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</si>
  <si>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</si>
  <si>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</si>
  <si>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</si>
  <si>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</si>
  <si>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</si>
  <si>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</si>
  <si>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</si>
  <si>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</si>
  <si>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</si>
  <si>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</si>
  <si>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</si>
  <si>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</si>
  <si>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</si>
  <si>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</si>
  <si>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</si>
  <si>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</si>
  <si>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</si>
  <si>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</si>
  <si>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</si>
  <si>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</si>
  <si>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</si>
  <si>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</si>
  <si>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</si>
  <si>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</si>
  <si>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</si>
  <si>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</si>
  <si>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</si>
  <si>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</si>
  <si>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</si>
  <si>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</si>
  <si>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</si>
  <si>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</si>
  <si>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</si>
  <si>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</si>
  <si>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</si>
  <si>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</si>
  <si>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</si>
  <si>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</si>
  <si>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</si>
  <si>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</si>
  <si>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</si>
  <si>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</si>
  <si>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</si>
  <si>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</si>
  <si>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</si>
  <si>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</si>
  <si>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</si>
  <si>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</si>
  <si>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</si>
  <si>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</si>
  <si>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</si>
  <si>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</si>
  <si>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</si>
  <si>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</si>
  <si>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</si>
  <si>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</si>
  <si>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</si>
  <si>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</si>
  <si>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</si>
  <si>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</si>
  <si>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</si>
  <si>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</si>
  <si>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</si>
  <si>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</si>
  <si>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</si>
  <si>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</si>
  <si>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</si>
  <si>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</si>
  <si>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</si>
  <si>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</si>
  <si>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</si>
  <si>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</si>
  <si>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</si>
  <si>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</si>
  <si>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</si>
  <si>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</si>
  <si>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</si>
  <si>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</si>
  <si>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</si>
  <si>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</si>
  <si>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</si>
  <si>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</si>
  <si>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</si>
  <si>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</si>
  <si>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</si>
  <si>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</si>
  <si>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</si>
  <si>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</si>
  <si>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</si>
  <si>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</si>
  <si>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</si>
  <si>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</si>
  <si>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</si>
  <si>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</si>
  <si>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</si>
  <si>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</si>
  <si>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</si>
  <si>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</si>
  <si>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</si>
  <si>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</si>
  <si>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</si>
  <si>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</si>
  <si>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</si>
  <si>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</si>
  <si>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</si>
  <si>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</si>
  <si>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</si>
  <si>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</si>
  <si>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</si>
  <si>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</si>
  <si>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</si>
  <si>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</si>
  <si>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</si>
  <si>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</si>
  <si>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</si>
  <si>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</si>
  <si>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</si>
  <si>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</si>
  <si>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</si>
  <si>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</si>
  <si>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</si>
  <si>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</si>
  <si>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</si>
  <si>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</si>
  <si>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</si>
  <si>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</si>
  <si>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</si>
  <si>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</si>
  <si>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</si>
  <si>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</si>
  <si>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</si>
  <si>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</si>
  <si>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</si>
  <si>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</si>
  <si>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</si>
  <si>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</si>
  <si>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</si>
  <si>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</si>
  <si>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</si>
  <si>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</si>
  <si>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</si>
  <si>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</si>
  <si>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</si>
  <si>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</si>
  <si>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</si>
  <si>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</si>
  <si>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</si>
  <si>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</si>
  <si>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</si>
  <si>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</si>
  <si>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</si>
  <si>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</si>
  <si>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</si>
  <si>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</si>
  <si>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</si>
  <si>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</si>
  <si>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</si>
  <si>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</si>
  <si>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</si>
  <si>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</si>
  <si>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</si>
  <si>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</si>
  <si>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</si>
  <si>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</si>
  <si>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</si>
  <si>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</si>
  <si>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</si>
  <si>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</si>
  <si>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</si>
  <si>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</si>
  <si>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</si>
  <si>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</si>
  <si>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</si>
  <si>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</si>
  <si>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</si>
  <si>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</si>
  <si>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</si>
  <si>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</si>
  <si>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</si>
  <si>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</si>
  <si>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</si>
  <si>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</si>
  <si>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</si>
  <si>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</si>
  <si>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</si>
  <si>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</si>
  <si>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</si>
  <si>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</si>
  <si>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</si>
  <si>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</si>
  <si>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</si>
  <si>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</si>
  <si>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</si>
  <si>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</si>
  <si>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</si>
  <si>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</si>
  <si>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</si>
  <si>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</si>
  <si>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</si>
  <si>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</si>
  <si>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</si>
  <si>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</si>
  <si>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</si>
  <si>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</si>
  <si>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</si>
  <si>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</si>
  <si>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</si>
  <si>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</si>
  <si>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</si>
  <si>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</si>
  <si>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</si>
  <si>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</si>
  <si>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</si>
  <si>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</si>
  <si>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</si>
  <si>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</si>
  <si>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</si>
  <si>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</si>
  <si>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</si>
  <si>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</si>
  <si>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</si>
  <si>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</si>
  <si>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</si>
  <si>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</si>
  <si>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</si>
  <si>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</si>
  <si>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</si>
  <si>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</si>
  <si>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</si>
  <si>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</si>
  <si>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</si>
  <si>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</si>
  <si>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</si>
  <si>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</si>
  <si>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</si>
  <si>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</si>
  <si>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</si>
  <si>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</si>
  <si>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</si>
  <si>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</si>
  <si>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</si>
  <si>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</si>
  <si>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</si>
  <si>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</si>
  <si>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</si>
  <si>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</si>
  <si>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</si>
  <si>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</si>
  <si>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</si>
  <si>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</si>
  <si>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</si>
  <si>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</si>
  <si>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</si>
  <si>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</si>
  <si>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</si>
  <si>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</si>
  <si>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</si>
  <si>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</si>
  <si>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</si>
  <si>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</si>
  <si>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</si>
  <si>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</si>
  <si>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</si>
  <si>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</si>
  <si>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</si>
  <si>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</si>
  <si>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</si>
  <si>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</si>
  <si>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</si>
  <si>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</si>
  <si>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</si>
  <si>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</si>
  <si>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</si>
  <si>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</si>
  <si>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</si>
  <si>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</si>
  <si>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</si>
  <si>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</si>
  <si>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</si>
  <si>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</si>
  <si>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</si>
  <si>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</si>
  <si>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</si>
  <si>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</si>
  <si>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</si>
  <si>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</si>
  <si>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</si>
  <si>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</si>
  <si>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</si>
  <si>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</si>
  <si>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</si>
  <si>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</si>
  <si>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</si>
  <si>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</si>
  <si>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</si>
  <si>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</si>
  <si>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</si>
  <si>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</si>
  <si>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</si>
  <si>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</si>
  <si>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</si>
  <si>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</si>
  <si>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</si>
  <si>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</si>
  <si>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</si>
  <si>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</si>
  <si>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</si>
  <si>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</si>
  <si>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</si>
  <si>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</si>
  <si>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</si>
  <si>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</si>
  <si>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</si>
  <si>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</si>
  <si>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</si>
  <si>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</si>
  <si>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</si>
  <si>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</si>
  <si>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</si>
  <si>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</si>
  <si>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</si>
  <si>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</si>
  <si>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</si>
  <si>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</si>
  <si>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</si>
  <si>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</si>
  <si>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</si>
  <si>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</si>
  <si>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</si>
  <si>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</si>
  <si>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</si>
  <si>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</si>
  <si>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</si>
  <si>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</si>
  <si>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</si>
  <si>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</si>
  <si>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</si>
  <si>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</si>
  <si>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</si>
  <si>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</si>
  <si>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</si>
  <si>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</si>
  <si>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</si>
  <si>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</si>
  <si>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</si>
  <si>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</si>
  <si>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</si>
  <si>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</si>
  <si>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</si>
  <si>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</si>
  <si>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</si>
  <si>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</si>
  <si>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</si>
  <si>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</si>
  <si>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</si>
  <si>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</si>
  <si>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</si>
  <si>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</si>
  <si>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</si>
  <si>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</si>
  <si>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</si>
  <si>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</si>
  <si>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</si>
  <si>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</si>
  <si>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</si>
  <si>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</si>
  <si>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</si>
  <si>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</si>
  <si>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</si>
  <si>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</si>
  <si>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</si>
  <si>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</si>
  <si>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</si>
  <si>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</si>
  <si>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</si>
  <si>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</si>
  <si>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</si>
  <si>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</si>
  <si>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</si>
  <si>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</si>
  <si>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</si>
  <si>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</si>
  <si>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</si>
  <si>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</si>
  <si>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</si>
  <si>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</si>
  <si>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</si>
  <si>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</si>
  <si>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</si>
  <si>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</si>
  <si>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</si>
  <si>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</si>
  <si>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</si>
  <si>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</si>
  <si>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</si>
  <si>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</si>
  <si>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</si>
  <si>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</si>
  <si>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</si>
  <si>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</si>
  <si>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</si>
  <si>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</si>
  <si>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</si>
  <si>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</si>
  <si>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</si>
  <si>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</si>
  <si>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</si>
  <si>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</si>
  <si>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</si>
  <si>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</si>
  <si>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</si>
  <si>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</si>
  <si>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</si>
  <si>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</si>
  <si>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</si>
  <si>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</si>
  <si>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</si>
  <si>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</si>
  <si>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</si>
  <si>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</si>
  <si>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</si>
  <si>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</si>
  <si>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</si>
  <si>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</si>
  <si>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</si>
  <si>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</si>
  <si>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</si>
  <si>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</si>
  <si>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</si>
  <si>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</si>
  <si>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</si>
  <si>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</si>
  <si>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</si>
  <si>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</si>
  <si>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</si>
  <si>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</si>
  <si>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</si>
  <si>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</si>
  <si>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</si>
  <si>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</si>
  <si>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</si>
  <si>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</si>
  <si>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</si>
  <si>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</si>
  <si>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</si>
  <si>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</si>
  <si>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</si>
  <si>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</si>
  <si>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</si>
  <si>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</si>
  <si>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</si>
  <si>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</si>
  <si>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</si>
  <si>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</si>
  <si>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</si>
  <si>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</si>
  <si>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</si>
  <si>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</si>
  <si>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</si>
  <si>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</si>
  <si>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</si>
  <si>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</si>
  <si>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</si>
  <si>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</si>
  <si>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</si>
  <si>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</si>
  <si>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</si>
  <si>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</si>
  <si>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</si>
  <si>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</si>
  <si>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</si>
  <si>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</si>
  <si>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</si>
  <si>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</si>
  <si>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</si>
  <si>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</si>
  <si>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</si>
  <si>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</si>
  <si>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</si>
  <si>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</si>
  <si>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</si>
  <si>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</si>
  <si>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</si>
  <si>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</si>
  <si>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</si>
  <si>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</si>
  <si>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</si>
  <si>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</si>
  <si>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</si>
  <si>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</si>
  <si>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</si>
  <si>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</si>
  <si>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</si>
  <si>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</si>
  <si>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</si>
  <si>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</si>
  <si>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</si>
  <si>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</si>
  <si>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</si>
  <si>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</si>
  <si>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</si>
  <si>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</si>
  <si>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</si>
  <si>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</si>
  <si>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</si>
  <si>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</si>
  <si>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</si>
  <si>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</si>
  <si>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</si>
  <si>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</si>
  <si>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</si>
  <si>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</si>
  <si>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</si>
  <si>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</si>
  <si>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</si>
  <si>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</si>
  <si>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</si>
  <si>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</si>
  <si>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</si>
  <si>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</si>
  <si>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</si>
  <si>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</si>
  <si>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</si>
  <si>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</si>
  <si>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</si>
  <si>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</si>
  <si>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</si>
  <si>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</si>
  <si>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</si>
  <si>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</si>
  <si>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</si>
  <si>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</si>
  <si>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</si>
  <si>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</si>
  <si>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</si>
  <si>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</si>
  <si>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</si>
  <si>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</si>
  <si>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</si>
  <si>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</si>
  <si>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</si>
  <si>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</si>
  <si>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</si>
  <si>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</si>
  <si>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</si>
  <si>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</si>
  <si>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</si>
  <si>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</si>
  <si>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</si>
  <si>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</si>
  <si>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</si>
  <si>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</si>
  <si>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</si>
  <si>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</si>
  <si>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</si>
  <si>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</si>
  <si>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</si>
  <si>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</si>
  <si>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</si>
  <si>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</si>
  <si>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</si>
  <si>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</si>
  <si>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</si>
  <si>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</si>
  <si>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</si>
  <si>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</si>
  <si>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</si>
  <si>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</si>
  <si>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</si>
  <si>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</si>
  <si>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</si>
  <si>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</si>
  <si>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</si>
  <si>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</si>
  <si>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</si>
  <si>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</si>
  <si>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</si>
  <si>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</si>
  <si>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</si>
  <si>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</si>
  <si>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</si>
  <si>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</si>
  <si>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</si>
  <si>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</si>
  <si>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</si>
  <si>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</si>
  <si>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</si>
  <si>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</si>
  <si>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</si>
  <si>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</si>
  <si>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</si>
  <si>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</si>
  <si>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</si>
  <si>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</si>
  <si>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</si>
  <si>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</si>
  <si>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</si>
  <si>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</si>
  <si>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</si>
  <si>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</si>
  <si>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</si>
  <si>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</si>
  <si>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</si>
  <si>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</si>
  <si>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</si>
  <si>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</si>
  <si>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</si>
  <si>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</si>
  <si>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</si>
  <si>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</si>
  <si>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</si>
  <si>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</si>
  <si>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</si>
  <si>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</si>
  <si>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</si>
  <si>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</si>
  <si>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</si>
  <si>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</si>
  <si>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</si>
  <si>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</si>
  <si>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</si>
  <si>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</si>
  <si>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</si>
  <si>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</si>
  <si>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</si>
  <si>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</si>
  <si>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</si>
  <si>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</si>
  <si>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</si>
  <si>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</si>
  <si>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</si>
  <si>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</si>
  <si>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</si>
  <si>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</si>
  <si>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</si>
  <si>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</si>
  <si>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</si>
  <si>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</si>
  <si>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</si>
  <si>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</si>
  <si>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</si>
  <si>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</si>
  <si>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</si>
  <si>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</si>
  <si>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</si>
  <si>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</si>
  <si>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</si>
  <si>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</si>
  <si>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</si>
  <si>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</si>
  <si>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</si>
  <si>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</si>
  <si>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</si>
  <si>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</si>
  <si>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</si>
  <si>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</si>
  <si>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</si>
  <si>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</si>
  <si>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</si>
  <si>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</si>
  <si>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</si>
  <si>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</si>
  <si>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</si>
  <si>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</si>
  <si>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</si>
  <si>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</si>
  <si>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</si>
  <si>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</si>
  <si>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</si>
  <si>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</si>
  <si>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</si>
  <si>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</si>
  <si>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</si>
  <si>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</si>
  <si>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</si>
  <si>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</si>
  <si>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</si>
  <si>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</si>
  <si>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</si>
  <si>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</si>
  <si>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</si>
  <si>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</si>
  <si>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</si>
  <si>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</si>
  <si>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</si>
  <si>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</si>
  <si>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</si>
  <si>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</si>
  <si>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</si>
  <si>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</si>
  <si>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</si>
  <si>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</si>
  <si>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</si>
  <si>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</si>
  <si>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</si>
  <si>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</si>
  <si>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</si>
  <si>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</si>
  <si>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</si>
  <si>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</si>
  <si>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</si>
  <si>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</si>
  <si>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</si>
  <si>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</si>
  <si>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</si>
  <si>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</si>
  <si>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</si>
  <si>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</si>
  <si>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</si>
  <si>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</si>
  <si>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</si>
  <si>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</si>
  <si>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</si>
  <si>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</si>
  <si>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</si>
  <si>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</si>
  <si>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</si>
  <si>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</si>
  <si>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</si>
  <si>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</si>
  <si>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</si>
  <si>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</si>
  <si>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</si>
  <si>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</si>
  <si>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</si>
  <si>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</si>
  <si>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</si>
  <si>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</si>
  <si>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</si>
  <si>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</si>
  <si>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</si>
  <si>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</si>
  <si>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</si>
  <si>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</si>
  <si>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</si>
  <si>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</si>
  <si>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</si>
  <si>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</si>
  <si>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</si>
  <si>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</si>
  <si>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</si>
  <si>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</si>
  <si>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</si>
  <si>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</si>
  <si>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</si>
  <si>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</si>
  <si>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</si>
  <si>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</si>
  <si>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</si>
  <si>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</si>
  <si>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</si>
  <si>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</si>
  <si>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</si>
  <si>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</si>
  <si>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</si>
  <si>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</si>
  <si>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</si>
  <si>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</si>
  <si>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</si>
  <si>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</si>
  <si>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</si>
  <si>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</si>
  <si>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</si>
  <si>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</si>
  <si>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</si>
  <si>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</si>
  <si>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</si>
  <si>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</si>
  <si>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</si>
  <si>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</si>
  <si>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</si>
  <si>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</si>
  <si>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</si>
  <si>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</si>
  <si>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</si>
  <si>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</si>
  <si>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</si>
  <si>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</si>
  <si>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</si>
  <si>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</si>
  <si>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</si>
  <si>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</si>
  <si>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</si>
  <si>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</si>
  <si>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</si>
  <si>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</si>
  <si>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</si>
  <si>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</si>
  <si>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</si>
  <si>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</si>
  <si>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</si>
  <si>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</si>
  <si>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</si>
  <si>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</si>
  <si>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</si>
  <si>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</si>
  <si>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</si>
  <si>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</si>
  <si>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</si>
  <si>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</si>
  <si>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</si>
  <si>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</si>
  <si>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</si>
  <si>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</si>
  <si>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</si>
  <si>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</si>
  <si>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</si>
  <si>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</si>
  <si>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</si>
  <si>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</si>
  <si>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</si>
  <si>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</si>
  <si>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</si>
  <si>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</si>
  <si>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</si>
  <si>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</si>
  <si>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</si>
  <si>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</si>
  <si>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</si>
  <si>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</si>
  <si>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</si>
  <si>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</si>
  <si>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</si>
  <si>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</si>
  <si>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</si>
  <si>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</si>
  <si>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</si>
  <si>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</si>
  <si>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</si>
  <si>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</si>
  <si>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</si>
  <si>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</si>
  <si>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</si>
  <si>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</si>
  <si>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</si>
  <si>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</si>
  <si>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</si>
  <si>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</si>
  <si>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</si>
  <si>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</si>
  <si>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</si>
  <si>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</si>
  <si>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</si>
  <si>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</si>
  <si>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</si>
  <si>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</si>
  <si>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</si>
  <si>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</si>
  <si>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</si>
  <si>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</si>
  <si>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</si>
  <si>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</si>
  <si>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</si>
  <si>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</si>
  <si>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</si>
  <si>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</si>
  <si>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</si>
  <si>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</si>
  <si>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</si>
  <si>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</si>
  <si>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</si>
  <si>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</si>
  <si>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</si>
  <si>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</si>
  <si>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</si>
  <si>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</si>
  <si>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</si>
  <si>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</si>
  <si>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</si>
  <si>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</si>
  <si>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</si>
  <si>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</si>
  <si>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</si>
  <si>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</si>
  <si>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</si>
  <si>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</si>
  <si>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</si>
  <si>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</si>
  <si>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</si>
  <si>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</si>
  <si>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</si>
  <si>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</si>
  <si>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</si>
  <si>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</si>
  <si>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</si>
  <si>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</si>
  <si>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</si>
  <si>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</si>
  <si>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</si>
  <si>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</si>
  <si>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</si>
  <si>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</si>
  <si>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</si>
  <si>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</si>
  <si>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</si>
  <si>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</si>
  <si>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</si>
  <si>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</si>
  <si>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</si>
  <si>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</si>
  <si>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</si>
  <si>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</si>
  <si>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</si>
  <si>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</si>
  <si>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</si>
  <si>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</si>
  <si>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</si>
  <si>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</si>
  <si>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</si>
  <si>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</si>
  <si>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</si>
  <si>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</si>
  <si>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</si>
  <si>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</si>
  <si>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</si>
  <si>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</si>
  <si>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</si>
  <si>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</si>
  <si>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</si>
  <si>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</si>
  <si>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</si>
  <si>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</si>
  <si>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</si>
  <si>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</si>
  <si>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</si>
  <si>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</si>
  <si>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</si>
  <si>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</si>
  <si>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</si>
  <si>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</si>
  <si>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</si>
  <si>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</si>
  <si>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</si>
  <si>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</si>
  <si>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</si>
  <si>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</si>
  <si>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</si>
  <si>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</si>
  <si>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</si>
  <si>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</si>
  <si>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</si>
  <si>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</si>
  <si>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</si>
  <si>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</si>
  <si>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</si>
  <si>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</si>
  <si>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</si>
  <si>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</si>
  <si>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</si>
  <si>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</si>
  <si>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</si>
  <si>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</si>
  <si>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</si>
  <si>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</si>
  <si>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</si>
  <si>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</si>
  <si>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</si>
  <si>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</si>
  <si>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</si>
  <si>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</si>
  <si>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</si>
  <si>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</si>
  <si>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</si>
  <si>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</si>
  <si>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</si>
  <si>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</si>
  <si>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</si>
  <si>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</si>
  <si>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</si>
  <si>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</si>
  <si>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</si>
  <si>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</si>
  <si>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</si>
  <si>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</si>
  <si>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</si>
  <si>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</si>
  <si>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</si>
  <si>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</si>
  <si>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</si>
  <si>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</si>
  <si>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</si>
  <si>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</si>
  <si>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</si>
  <si>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</si>
  <si>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</si>
  <si>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</si>
  <si>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</si>
  <si>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</si>
  <si>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</si>
  <si>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</si>
  <si>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</si>
  <si>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</si>
  <si>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</si>
  <si>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</si>
  <si>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</si>
  <si>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</si>
  <si>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</si>
  <si>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</si>
  <si>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</si>
  <si>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</si>
  <si>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</si>
  <si>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</si>
  <si>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</si>
  <si>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</si>
  <si>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</si>
  <si>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</si>
  <si>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</si>
  <si>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</si>
  <si>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</si>
  <si>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</si>
  <si>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</si>
  <si>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</si>
  <si>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</si>
  <si>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</si>
  <si>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</si>
  <si>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</si>
  <si>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</si>
  <si>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</si>
  <si>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</si>
  <si>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</si>
  <si>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</si>
  <si>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</si>
  <si>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</si>
  <si>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</si>
  <si>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</si>
  <si>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</si>
  <si>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</si>
  <si>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</si>
  <si>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</si>
  <si>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</si>
  <si>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</si>
  <si>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</si>
  <si>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</si>
  <si>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</si>
  <si>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</si>
  <si>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</si>
  <si>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</si>
  <si>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</si>
  <si>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</si>
  <si>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</si>
  <si>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</si>
  <si>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</si>
  <si>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</si>
  <si>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</si>
  <si>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</si>
  <si>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</si>
  <si>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</si>
  <si>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</si>
  <si>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</si>
  <si>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</si>
  <si>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</si>
  <si>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</si>
  <si>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</si>
  <si>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</si>
  <si>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</si>
  <si>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</si>
  <si>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</si>
  <si>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</si>
  <si>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</si>
  <si>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</si>
  <si>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</si>
  <si>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</si>
  <si>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</si>
  <si>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</si>
  <si>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</si>
  <si>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</si>
  <si>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</si>
  <si>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</si>
  <si>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</si>
  <si>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</si>
  <si>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</si>
  <si>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</si>
  <si>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</si>
  <si>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</si>
  <si>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</si>
  <si>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</si>
  <si>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</si>
  <si>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</si>
  <si>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</si>
  <si>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</si>
  <si>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</si>
  <si>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</si>
  <si>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</si>
  <si>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</si>
  <si>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</si>
  <si>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</si>
  <si>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</si>
  <si>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</si>
  <si>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</si>
  <si>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</si>
  <si>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</si>
  <si>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</si>
  <si>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</si>
  <si>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</si>
  <si>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</si>
  <si>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</si>
  <si>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</si>
  <si>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</si>
  <si>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</si>
  <si>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</si>
  <si>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</si>
  <si>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</si>
  <si>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</si>
  <si>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</si>
  <si>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</si>
  <si>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</si>
  <si>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</si>
  <si>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</si>
  <si>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</si>
  <si>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</si>
  <si>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</si>
  <si>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</si>
  <si>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</si>
  <si>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</si>
  <si>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</si>
  <si>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</si>
  <si>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</si>
  <si>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</si>
  <si>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</si>
  <si>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</si>
  <si>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</si>
  <si>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</si>
  <si>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</si>
  <si>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</si>
  <si>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</si>
  <si>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</si>
  <si>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</si>
  <si>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</si>
  <si>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</si>
  <si>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</si>
  <si>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</si>
  <si>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</si>
  <si>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</si>
  <si>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</si>
  <si>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</si>
  <si>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</si>
  <si>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</si>
  <si>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</si>
  <si>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</si>
  <si>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</si>
  <si>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</si>
  <si>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</si>
  <si>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</si>
  <si>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</si>
  <si>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</si>
  <si>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</si>
  <si>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</si>
  <si>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</si>
  <si>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</si>
  <si>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</si>
  <si>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</si>
  <si>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</si>
  <si>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</si>
  <si>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</si>
  <si>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</si>
  <si>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</si>
  <si>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</si>
  <si>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</si>
  <si>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</si>
  <si>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</si>
  <si>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</si>
  <si>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</si>
  <si>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</si>
  <si>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</si>
  <si>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</si>
  <si>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</si>
  <si>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</si>
  <si>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</si>
  <si>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</si>
  <si>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</si>
  <si>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</si>
  <si>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</si>
  <si>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</si>
  <si>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</si>
  <si>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</si>
  <si>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</si>
  <si>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</si>
  <si>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</si>
  <si>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</si>
  <si>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</si>
  <si>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</si>
  <si>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</si>
  <si>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</si>
  <si>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</si>
  <si>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</si>
  <si>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</si>
  <si>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</si>
  <si>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</si>
  <si>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</si>
  <si>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</si>
  <si>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</si>
  <si>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</si>
  <si>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</si>
  <si>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</si>
  <si>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</si>
  <si>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</si>
  <si>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</si>
  <si>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</si>
  <si>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</si>
  <si>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</si>
  <si>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</si>
  <si>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</si>
  <si>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</si>
  <si>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</si>
  <si>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</si>
  <si>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</si>
  <si>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</si>
  <si>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</si>
  <si>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</si>
  <si>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</si>
  <si>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</si>
  <si>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</si>
  <si>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</si>
  <si>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</si>
  <si>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</si>
  <si>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</si>
  <si>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</si>
  <si>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</si>
  <si>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</si>
  <si>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</si>
  <si>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</si>
  <si>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</si>
  <si>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</si>
  <si>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</si>
  <si>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</si>
  <si>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</si>
  <si>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</si>
  <si>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</si>
  <si>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</si>
  <si>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</si>
  <si>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</si>
  <si>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</si>
  <si>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</si>
  <si>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</si>
  <si>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</si>
  <si>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</si>
  <si>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</si>
  <si>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</si>
  <si>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</si>
  <si>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</si>
  <si>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</si>
  <si>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</si>
  <si>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</si>
  <si>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</si>
  <si>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</si>
  <si>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</si>
  <si>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</si>
  <si>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</si>
  <si>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</si>
  <si>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</si>
  <si>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</si>
  <si>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</si>
  <si>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</si>
  <si>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</si>
  <si>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</si>
  <si>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</si>
  <si>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</si>
  <si>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</si>
  <si>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</si>
  <si>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</si>
  <si>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</si>
  <si>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</si>
  <si>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</si>
  <si>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</si>
  <si>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</si>
  <si>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</si>
  <si>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</si>
  <si>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</si>
  <si>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</si>
  <si>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</si>
  <si>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</si>
  <si>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</si>
  <si>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</si>
  <si>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</si>
  <si>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</si>
  <si>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</si>
  <si>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</si>
  <si>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</si>
  <si>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</si>
  <si>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</si>
  <si>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</si>
  <si>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</si>
  <si>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</si>
  <si>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</si>
  <si>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</si>
  <si>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</si>
  <si>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</si>
  <si>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</si>
  <si>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</si>
  <si>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</si>
  <si>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</si>
  <si>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</si>
  <si>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</si>
  <si>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</si>
  <si>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</si>
  <si>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</si>
  <si>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</si>
  <si>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</si>
  <si>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</si>
  <si>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</si>
  <si>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</si>
  <si>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</si>
  <si>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</si>
  <si>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</si>
  <si>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</si>
  <si>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</si>
  <si>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</si>
  <si>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</si>
  <si>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</si>
  <si>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</si>
  <si>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</si>
  <si>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</si>
  <si>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</si>
  <si>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</si>
  <si>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</si>
  <si>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</si>
  <si>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</si>
  <si>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</si>
  <si>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</si>
  <si>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</si>
  <si>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</si>
  <si>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</si>
  <si>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</si>
  <si>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</si>
  <si>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</si>
  <si>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</si>
  <si>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</si>
  <si>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</si>
  <si>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</si>
  <si>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</si>
  <si>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</si>
  <si>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</si>
  <si>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</si>
  <si>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</si>
  <si>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</si>
  <si>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</si>
  <si>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</si>
  <si>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</si>
  <si>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</si>
  <si>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</si>
  <si>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</si>
  <si>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</si>
  <si>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</si>
  <si>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</si>
  <si>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</si>
  <si>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</si>
  <si>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</si>
  <si>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</si>
  <si>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</si>
  <si>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</si>
  <si>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</si>
  <si>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</si>
  <si>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</si>
  <si>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</si>
  <si>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</si>
  <si>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</si>
  <si>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</si>
  <si>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</si>
  <si>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</si>
  <si>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</si>
  <si>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</si>
  <si>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</si>
  <si>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</si>
  <si>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</si>
  <si>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</si>
  <si>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</si>
  <si>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</si>
  <si>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</si>
  <si>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</si>
  <si>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</si>
  <si>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</si>
  <si>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</si>
  <si>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</si>
  <si>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</si>
  <si>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</si>
  <si>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</si>
  <si>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</si>
  <si>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</si>
  <si>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</si>
  <si>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</si>
  <si>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</si>
  <si>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</si>
  <si>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</si>
  <si>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</si>
  <si>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</si>
  <si>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</si>
  <si>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</si>
  <si>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</si>
  <si>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</si>
  <si>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</si>
  <si>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</si>
  <si>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</si>
  <si>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</si>
  <si>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</si>
  <si>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</si>
  <si>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</si>
  <si>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</si>
  <si>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</si>
  <si>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</si>
  <si>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</si>
  <si>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</si>
  <si>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</si>
  <si>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</si>
  <si>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</si>
  <si>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</si>
  <si>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</si>
  <si>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</si>
  <si>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</si>
  <si>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</si>
  <si>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</si>
  <si>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</si>
  <si>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</si>
  <si>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</si>
  <si>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</si>
  <si>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</si>
  <si>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</si>
  <si>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</si>
  <si>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</si>
  <si>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</si>
  <si>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</si>
  <si>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</si>
  <si>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</si>
  <si>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</si>
  <si>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</si>
  <si>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</si>
  <si>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</si>
  <si>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</si>
  <si>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</si>
  <si>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</si>
  <si>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</si>
  <si>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</si>
  <si>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</si>
  <si>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</si>
  <si>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</si>
  <si>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</si>
  <si>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</si>
  <si>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</si>
  <si>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</si>
  <si>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</si>
  <si>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</si>
  <si>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</si>
  <si>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</si>
  <si>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</si>
  <si>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</si>
  <si>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</si>
  <si>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</si>
  <si>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</si>
  <si>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</si>
  <si>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</si>
  <si>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</si>
  <si>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</si>
  <si>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</si>
  <si>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</si>
  <si>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</si>
  <si>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</si>
  <si>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</si>
  <si>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</si>
  <si>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</si>
  <si>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</si>
  <si>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</si>
  <si>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</si>
  <si>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</si>
  <si>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</si>
  <si>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</si>
  <si>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</si>
  <si>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</si>
  <si>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</si>
  <si>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</si>
  <si>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</si>
  <si>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</si>
  <si>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</si>
  <si>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</si>
  <si>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</si>
  <si>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</si>
  <si>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</si>
  <si>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</si>
  <si>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</si>
  <si>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</si>
  <si>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</si>
  <si>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</si>
  <si>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</si>
  <si>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</si>
  <si>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</si>
  <si>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</si>
  <si>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</si>
  <si>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</si>
  <si>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</si>
  <si>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</si>
  <si>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</si>
  <si>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</si>
  <si>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</si>
  <si>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</si>
  <si>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</si>
  <si>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</si>
  <si>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</si>
  <si>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</si>
  <si>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</si>
  <si>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</si>
  <si>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</si>
  <si>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</si>
  <si>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</si>
  <si>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</si>
  <si>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</si>
  <si>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</si>
  <si>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</si>
  <si>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</si>
  <si>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</si>
  <si>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</si>
  <si>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</si>
  <si>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</si>
  <si>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</si>
  <si>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</si>
  <si>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</si>
  <si>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</si>
  <si>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</si>
  <si>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</si>
  <si>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</si>
  <si>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</si>
  <si>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</si>
  <si>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</si>
  <si>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</si>
  <si>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</si>
  <si>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</si>
  <si>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</si>
  <si>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</si>
  <si>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</si>
  <si>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</si>
  <si>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</si>
  <si>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</si>
  <si>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</si>
  <si>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</si>
  <si>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</si>
  <si>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</si>
  <si>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</si>
  <si>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</si>
  <si>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</si>
  <si>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</si>
  <si>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</si>
  <si>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</si>
  <si>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</si>
  <si>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</si>
  <si>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</si>
  <si>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</si>
  <si>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</si>
  <si>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</si>
  <si>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</si>
  <si>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</si>
  <si>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</si>
  <si>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</si>
  <si>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</si>
  <si>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</si>
  <si>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</si>
  <si>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</si>
  <si>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</si>
  <si>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</si>
  <si>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</si>
  <si>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</si>
  <si>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</si>
  <si>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</si>
  <si>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</si>
  <si>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</si>
  <si>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</si>
  <si>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</si>
  <si>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</si>
  <si>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</si>
  <si>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</si>
  <si>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</si>
  <si>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</si>
  <si>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</si>
  <si>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</si>
  <si>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</si>
  <si>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</si>
  <si>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</si>
  <si>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</si>
  <si>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</si>
  <si>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</si>
  <si>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</si>
  <si>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</si>
  <si>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</si>
  <si>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</si>
  <si>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</si>
  <si>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</si>
  <si>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</si>
  <si>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</si>
  <si>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</si>
  <si>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</si>
  <si>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</si>
  <si>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</si>
  <si>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</si>
  <si>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</si>
  <si>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</si>
  <si>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</si>
  <si>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</si>
  <si>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</si>
  <si>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</si>
  <si>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</si>
  <si>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</si>
  <si>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</si>
  <si>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</si>
  <si>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</si>
  <si>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</si>
  <si>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</si>
  <si>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</si>
  <si>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</si>
  <si>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</si>
  <si>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</si>
  <si>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</si>
  <si>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</si>
  <si>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</si>
  <si>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</si>
  <si>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</si>
  <si>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</si>
  <si>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</si>
  <si>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</si>
  <si>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</si>
  <si>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</si>
  <si>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</si>
  <si>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</si>
  <si>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</si>
  <si>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</si>
  <si>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</si>
  <si>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</si>
  <si>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</si>
  <si>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</si>
  <si>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</si>
  <si>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</si>
  <si>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</si>
  <si>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</si>
  <si>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</si>
  <si>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</si>
  <si>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</si>
  <si>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</si>
  <si>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</si>
  <si>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</si>
  <si>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</si>
  <si>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</si>
  <si>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</si>
  <si>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</si>
  <si>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</si>
  <si>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</si>
  <si>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</si>
  <si>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</si>
  <si>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</si>
  <si>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</si>
  <si>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</si>
  <si>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</si>
  <si>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</si>
  <si>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</si>
  <si>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</si>
  <si>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</si>
  <si>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</si>
  <si>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</si>
  <si>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</si>
  <si>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</si>
  <si>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</si>
  <si>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</si>
  <si>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</si>
  <si>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</si>
  <si>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</si>
  <si>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</si>
  <si>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</si>
  <si>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</si>
  <si>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</si>
  <si>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</si>
  <si>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</si>
  <si>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</si>
  <si>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</si>
  <si>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</si>
  <si>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</si>
  <si>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</si>
  <si>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</si>
  <si>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</si>
  <si>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</si>
  <si>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</si>
  <si>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</si>
  <si>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</si>
  <si>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</si>
  <si>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</si>
  <si>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</si>
  <si>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</si>
  <si>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</si>
  <si>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</si>
  <si>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</si>
  <si>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</si>
  <si>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</si>
  <si>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</si>
  <si>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</si>
  <si>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</si>
  <si>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</si>
  <si>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</si>
  <si>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</si>
  <si>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</si>
  <si>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</si>
  <si>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</si>
  <si>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</si>
  <si>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</si>
  <si>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</si>
  <si>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</si>
  <si>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</si>
  <si>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</si>
  <si>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</si>
  <si>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</si>
  <si>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</si>
  <si>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</si>
  <si>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</si>
  <si>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</si>
  <si>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</si>
  <si>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</si>
  <si>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</si>
  <si>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</si>
  <si>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</si>
  <si>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</si>
  <si>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</si>
  <si>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</si>
  <si>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</si>
  <si>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</si>
  <si>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</si>
  <si>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</si>
  <si>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</si>
  <si>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</si>
  <si>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</si>
  <si>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</si>
  <si>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</si>
  <si>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</si>
  <si>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</si>
  <si>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</si>
  <si>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</si>
  <si>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</si>
  <si>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</si>
  <si>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</si>
  <si>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</si>
  <si>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</si>
  <si>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</si>
  <si>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</si>
  <si>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</si>
  <si>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</si>
  <si>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</si>
  <si>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</si>
  <si>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</si>
  <si>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</si>
  <si>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</si>
  <si>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</si>
  <si>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</si>
  <si>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</si>
  <si>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</si>
  <si>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</si>
  <si>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</si>
  <si>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</si>
  <si>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</si>
  <si>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</si>
  <si>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</si>
  <si>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</si>
  <si>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</si>
  <si>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</si>
  <si>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</si>
  <si>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</si>
  <si>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</si>
  <si>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</si>
  <si>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</si>
  <si>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</si>
  <si>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</si>
  <si>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</si>
  <si>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</si>
  <si>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</si>
  <si>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</si>
  <si>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</si>
  <si>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</si>
  <si>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</si>
  <si>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</si>
  <si>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</si>
  <si>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</si>
  <si>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</si>
  <si>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</si>
  <si>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</si>
  <si>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</si>
  <si>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</si>
  <si>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</si>
  <si>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</si>
  <si>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</si>
  <si>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</si>
  <si>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</si>
  <si>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</si>
  <si>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</si>
  <si>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</si>
  <si>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</si>
  <si>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</si>
  <si>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</si>
  <si>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</si>
  <si>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</si>
  <si>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</si>
  <si>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</si>
  <si>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</si>
  <si>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</si>
  <si>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</si>
  <si>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</si>
  <si>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</si>
  <si>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</si>
  <si>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</si>
  <si>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</si>
  <si>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</si>
  <si>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</si>
  <si>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</si>
  <si>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</si>
  <si>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</si>
  <si>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</si>
  <si>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</si>
  <si>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</si>
  <si>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</si>
  <si>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</si>
  <si>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</si>
  <si>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</si>
  <si>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</si>
  <si>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</si>
  <si>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</si>
  <si>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</si>
  <si>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</si>
  <si>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</si>
  <si>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</si>
  <si>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</si>
  <si>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</si>
  <si>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</si>
  <si>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</si>
  <si>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</si>
  <si>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</si>
  <si>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</si>
  <si>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</si>
  <si>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</si>
  <si>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</si>
  <si>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</si>
  <si>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</si>
  <si>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</si>
  <si>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</si>
  <si>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</si>
  <si>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</si>
  <si>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</si>
  <si>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</si>
  <si>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</si>
  <si>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</si>
  <si>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</si>
  <si>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</si>
  <si>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</si>
  <si>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</si>
  <si>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</si>
  <si>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</si>
  <si>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</si>
  <si>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</si>
  <si>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</si>
  <si>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</si>
  <si>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</si>
  <si>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</si>
  <si>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</si>
  <si>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</si>
  <si>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</si>
  <si>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</si>
  <si>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</si>
  <si>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</si>
  <si>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</si>
  <si>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</si>
  <si>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</si>
  <si>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</si>
  <si>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</si>
  <si>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</si>
  <si>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</si>
  <si>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</si>
  <si>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</si>
  <si>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</si>
  <si>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</si>
  <si>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</si>
  <si>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</si>
  <si>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</si>
  <si>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</si>
  <si>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</si>
  <si>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</si>
  <si>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</si>
  <si>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</si>
  <si>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</si>
  <si>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</si>
  <si>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</si>
  <si>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</si>
  <si>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</si>
  <si>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</si>
  <si>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</si>
  <si>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</si>
  <si>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</si>
  <si>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</si>
  <si>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</si>
  <si>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</si>
  <si>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</si>
  <si>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</si>
  <si>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</si>
  <si>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</si>
  <si>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</si>
  <si>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</si>
  <si>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</si>
  <si>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</si>
  <si>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</si>
  <si>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</si>
  <si>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</si>
  <si>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</si>
  <si>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</si>
  <si>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</si>
  <si>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</si>
  <si>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</si>
  <si>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</si>
  <si>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</si>
  <si>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</si>
  <si>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</si>
  <si>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</si>
  <si>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</si>
  <si>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</si>
  <si>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</si>
  <si>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</si>
  <si>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</si>
  <si>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</si>
  <si>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</si>
  <si>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</si>
  <si>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</si>
  <si>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</si>
  <si>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</si>
  <si>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</si>
  <si>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</si>
  <si>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</si>
  <si>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</si>
  <si>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</si>
  <si>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</si>
  <si>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</si>
  <si>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</si>
  <si>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</si>
  <si>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</si>
  <si>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</si>
  <si>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</si>
  <si>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</si>
  <si>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</si>
  <si>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</si>
  <si>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</si>
  <si>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</si>
  <si>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</si>
  <si>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</si>
  <si>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</si>
  <si>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</si>
  <si>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</si>
  <si>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</si>
  <si>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</si>
  <si>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</si>
  <si>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</si>
  <si>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</si>
  <si>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</si>
  <si>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</si>
  <si>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</si>
  <si>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</si>
  <si>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</si>
  <si>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</si>
  <si>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</si>
  <si>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</si>
  <si>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</si>
  <si>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</si>
  <si>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</si>
  <si>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</si>
  <si>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</si>
  <si>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</si>
  <si>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</si>
  <si>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</si>
  <si>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</si>
  <si>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</si>
  <si>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</si>
  <si>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</si>
  <si>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</si>
  <si>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</si>
  <si>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</si>
  <si>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</si>
  <si>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</si>
  <si>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</si>
  <si>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</si>
  <si>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</si>
  <si>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</si>
  <si>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</si>
  <si>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</si>
  <si>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</si>
  <si>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</si>
  <si>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</si>
  <si>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</si>
  <si>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</si>
  <si>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</si>
  <si>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</si>
  <si>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</si>
  <si>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</si>
  <si>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</si>
  <si>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</si>
  <si>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</si>
  <si>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</si>
  <si>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</si>
  <si>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</si>
  <si>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</si>
  <si>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</si>
  <si>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</si>
  <si>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</si>
  <si>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</si>
  <si>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</si>
  <si>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</si>
  <si>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</si>
  <si>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</si>
  <si>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</si>
  <si>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</si>
  <si>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</si>
  <si>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</si>
  <si>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</si>
  <si>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</si>
  <si>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</si>
  <si>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</si>
  <si>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</si>
  <si>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</si>
  <si>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</si>
  <si>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</si>
  <si>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</si>
  <si>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</si>
  <si>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</si>
  <si>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</si>
  <si>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</si>
  <si>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</si>
  <si>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</si>
  <si>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</si>
  <si>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</si>
  <si>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</si>
  <si>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</si>
  <si>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</si>
  <si>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</si>
  <si>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</si>
  <si>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</si>
  <si>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</si>
  <si>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</si>
  <si>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</si>
  <si>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</si>
  <si>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</si>
  <si>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</si>
  <si>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</si>
  <si>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</si>
  <si>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</si>
  <si>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</si>
  <si>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</si>
  <si>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</si>
  <si>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</si>
  <si>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</si>
  <si>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</si>
  <si>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</si>
  <si>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</si>
  <si>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</si>
  <si>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</si>
  <si>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</si>
  <si>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</si>
  <si>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</si>
  <si>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</si>
  <si>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</si>
  <si>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</si>
  <si>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</si>
  <si>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</si>
  <si>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</si>
  <si>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</si>
  <si>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</si>
  <si>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</si>
  <si>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</si>
  <si>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</si>
  <si>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</si>
  <si>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</si>
  <si>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</si>
  <si>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</si>
  <si>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</si>
  <si>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</si>
  <si>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</si>
  <si>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</si>
  <si>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</si>
  <si>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</si>
  <si>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</si>
  <si>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</si>
  <si>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</si>
  <si>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</si>
  <si>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</si>
  <si>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</si>
  <si>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</si>
  <si>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</si>
  <si>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</si>
  <si>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</si>
  <si>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</si>
  <si>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</si>
  <si>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</si>
  <si>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</si>
  <si>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</si>
  <si>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</si>
  <si>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</si>
  <si>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</si>
  <si>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</si>
  <si>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</si>
  <si>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</si>
  <si>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</si>
  <si>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</si>
  <si>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</si>
  <si>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</si>
  <si>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</si>
  <si>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</si>
  <si>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</si>
  <si>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</si>
  <si>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</si>
  <si>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</si>
  <si>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</si>
  <si>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</si>
  <si>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</si>
  <si>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</si>
  <si>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</si>
  <si>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</si>
  <si>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</si>
  <si>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</si>
  <si>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</si>
  <si>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</si>
  <si>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</si>
  <si>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</si>
  <si>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</si>
  <si>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</si>
  <si>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</si>
  <si>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</si>
  <si>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</si>
  <si>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</si>
  <si>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</si>
  <si>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</si>
  <si>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</si>
  <si>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</si>
  <si>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</si>
  <si>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</si>
  <si>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</si>
  <si>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</si>
  <si>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</si>
  <si>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</si>
  <si>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</si>
  <si>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</si>
  <si>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</si>
  <si>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</si>
  <si>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</si>
  <si>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</si>
  <si>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</si>
  <si>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</si>
  <si>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</si>
  <si>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</si>
  <si>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</si>
  <si>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</si>
  <si>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</si>
  <si>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</si>
  <si>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</si>
  <si>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</si>
  <si>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</si>
  <si>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</si>
  <si>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</si>
  <si>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</si>
  <si>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</si>
  <si>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</si>
  <si>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</si>
  <si>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</si>
  <si>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</si>
  <si>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</si>
  <si>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</si>
  <si>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</si>
  <si>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</si>
  <si>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</si>
  <si>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</si>
  <si>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</si>
  <si>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</si>
  <si>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</si>
  <si>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</si>
  <si>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</si>
  <si>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</si>
  <si>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</si>
  <si>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</si>
  <si>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</si>
  <si>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</si>
  <si>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</si>
  <si>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</si>
  <si>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</si>
  <si>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</si>
  <si>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</si>
  <si>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</si>
  <si>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</si>
  <si>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</si>
  <si>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</si>
  <si>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</si>
  <si>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</si>
  <si>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</si>
  <si>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</si>
  <si>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</si>
  <si>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</si>
  <si>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</si>
  <si>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</si>
  <si>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</si>
  <si>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</si>
  <si>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</si>
  <si>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</si>
  <si>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</si>
  <si>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</si>
  <si>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</si>
  <si>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</si>
  <si>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</si>
  <si>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</si>
  <si>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</si>
  <si>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</si>
  <si>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</si>
  <si>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</si>
  <si>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</si>
  <si>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</si>
  <si>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</si>
  <si>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</si>
  <si>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</si>
  <si>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</si>
  <si>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</si>
  <si>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</si>
  <si>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</si>
  <si>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</si>
  <si>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</si>
  <si>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</si>
  <si>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</si>
  <si>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</si>
  <si>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</si>
  <si>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</si>
  <si>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</si>
  <si>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</si>
  <si>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</si>
  <si>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</si>
  <si>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</si>
  <si>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</si>
  <si>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</si>
  <si>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</si>
  <si>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</si>
  <si>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</si>
  <si>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</si>
  <si>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</si>
  <si>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</si>
  <si>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</si>
  <si>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</si>
  <si>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</si>
  <si>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</si>
  <si>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</si>
  <si>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</si>
  <si>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</si>
  <si>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</si>
  <si>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</si>
  <si>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</si>
  <si>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</si>
  <si>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</si>
  <si>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</si>
  <si>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</si>
  <si>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</si>
  <si>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</si>
  <si>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</si>
  <si>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</si>
  <si>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</si>
  <si>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</si>
  <si>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</si>
  <si>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</si>
  <si>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</si>
  <si>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</si>
  <si>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</si>
  <si>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</si>
  <si>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</si>
  <si>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</si>
  <si>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</si>
  <si>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</si>
  <si>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</si>
  <si>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</si>
  <si>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</si>
  <si>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</si>
  <si>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</si>
  <si>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</si>
  <si>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</si>
  <si>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</si>
  <si>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</si>
  <si>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</si>
  <si>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</si>
  <si>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</si>
  <si>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</si>
  <si>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</si>
  <si>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</si>
  <si>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</si>
  <si>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</si>
  <si>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</si>
  <si>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</si>
  <si>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</si>
  <si>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</si>
  <si>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</si>
  <si>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</si>
  <si>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</si>
  <si>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</si>
  <si>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</si>
  <si>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</si>
  <si>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</si>
  <si>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</si>
  <si>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</si>
  <si>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</si>
  <si>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</si>
  <si>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</si>
  <si>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</si>
  <si>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</si>
  <si>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</si>
  <si>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</si>
  <si>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</si>
  <si>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</si>
  <si>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</si>
  <si>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</si>
  <si>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</si>
  <si>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</si>
  <si>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</si>
  <si>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</si>
  <si>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</si>
  <si>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</si>
  <si>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</si>
  <si>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</si>
  <si>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</si>
  <si>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</si>
  <si>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</si>
  <si>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</si>
  <si>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</si>
  <si>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</si>
  <si>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</si>
  <si>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</si>
  <si>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</si>
  <si>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</si>
  <si>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</si>
  <si>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</si>
  <si>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</si>
  <si>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</si>
  <si>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</si>
  <si>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</si>
  <si>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</si>
  <si>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</si>
  <si>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</si>
  <si>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</si>
  <si>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</si>
  <si>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</si>
  <si>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</si>
  <si>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</si>
  <si>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</si>
  <si>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</si>
  <si>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</si>
  <si>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</si>
  <si>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</si>
  <si>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</si>
  <si>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</si>
  <si>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</si>
  <si>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</si>
  <si>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</si>
  <si>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</si>
  <si>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</si>
  <si>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</si>
  <si>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</si>
  <si>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</si>
  <si>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</si>
  <si>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</si>
  <si>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</si>
  <si>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</si>
  <si>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</si>
  <si>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</si>
  <si>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</si>
  <si>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</si>
  <si>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</si>
  <si>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</si>
  <si>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</si>
  <si>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</si>
  <si>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</si>
  <si>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</si>
  <si>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</si>
  <si>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</si>
  <si>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</si>
  <si>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</si>
  <si>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</si>
  <si>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</si>
  <si>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</si>
  <si>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</si>
  <si>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</si>
  <si>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</si>
  <si>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</si>
  <si>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</si>
  <si>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</si>
  <si>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</si>
  <si>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</si>
  <si>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</si>
  <si>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</si>
  <si>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</si>
  <si>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</si>
  <si>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</si>
  <si>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</si>
  <si>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</si>
  <si>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</si>
  <si>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</si>
  <si>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</si>
  <si>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</si>
  <si>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</si>
  <si>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</si>
  <si>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</si>
  <si>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</si>
  <si>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</si>
  <si>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</si>
  <si>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</si>
  <si>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</si>
  <si>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</si>
  <si>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</si>
  <si>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</si>
  <si>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</si>
  <si>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</si>
  <si>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</si>
  <si>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</si>
  <si>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</si>
  <si>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</si>
  <si>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</si>
  <si>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</si>
  <si>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</si>
  <si>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</si>
  <si>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</si>
  <si>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</si>
  <si>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</si>
  <si>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</si>
  <si>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</si>
  <si>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</si>
  <si>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</si>
  <si>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</si>
  <si>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</si>
  <si>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</si>
  <si>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</si>
  <si>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</si>
  <si>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</si>
  <si>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</si>
  <si>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</si>
  <si>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</si>
  <si>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</si>
  <si>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</si>
  <si>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</si>
  <si>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</si>
  <si>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</si>
  <si>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</si>
  <si>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</si>
  <si>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</si>
  <si>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</si>
  <si>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</si>
  <si>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</si>
  <si>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</si>
  <si>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</si>
  <si>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</si>
  <si>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</si>
  <si>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</si>
  <si>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</si>
  <si>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</si>
  <si>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</si>
  <si>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</si>
  <si>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</si>
  <si>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</si>
  <si>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</si>
  <si>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</si>
  <si>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</si>
  <si>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</si>
  <si>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</si>
  <si>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</si>
  <si>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</si>
  <si>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</si>
  <si>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</si>
  <si>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</si>
  <si>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</si>
  <si>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</si>
  <si>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</si>
  <si>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</si>
  <si>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</si>
  <si>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</si>
  <si>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</si>
  <si>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</si>
  <si>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</si>
  <si>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</si>
  <si>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</si>
  <si>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</si>
  <si>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</si>
  <si>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</si>
  <si>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</si>
  <si>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</si>
  <si>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</si>
  <si>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</si>
  <si>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</si>
  <si>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</si>
  <si>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</si>
  <si>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</si>
  <si>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</si>
  <si>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</si>
  <si>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</si>
  <si>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</si>
  <si>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</si>
  <si>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</si>
  <si>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</si>
  <si>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</si>
  <si>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</si>
  <si>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</si>
  <si>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</si>
  <si>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</si>
  <si>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</si>
  <si>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</si>
  <si>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</si>
  <si>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</si>
  <si>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</si>
  <si>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</si>
  <si>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</si>
  <si>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</si>
  <si>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</si>
  <si>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</si>
  <si>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</si>
  <si>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</si>
  <si>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</si>
  <si>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</si>
  <si>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</si>
  <si>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</si>
  <si>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</si>
  <si>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</si>
  <si>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</si>
  <si>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</si>
  <si>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</si>
  <si>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</si>
  <si>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</si>
  <si>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</si>
  <si>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</si>
  <si>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</si>
  <si>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</si>
  <si>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</si>
  <si>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</si>
  <si>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</si>
  <si>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</si>
  <si>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</si>
  <si>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</si>
  <si>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</si>
  <si>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</si>
  <si>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</si>
  <si>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</si>
  <si>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</si>
  <si>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</si>
  <si>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</si>
  <si>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</si>
  <si>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</si>
  <si>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</si>
  <si>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</si>
  <si>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</si>
  <si>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</si>
  <si>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</si>
  <si>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</si>
  <si>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</si>
  <si>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</si>
  <si>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</si>
  <si>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</si>
  <si>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</si>
  <si>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</si>
  <si>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</si>
  <si>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</si>
  <si>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</si>
  <si>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</si>
  <si>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</si>
  <si>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</si>
  <si>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</si>
  <si>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</si>
  <si>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</si>
  <si>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</si>
  <si>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</si>
  <si>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</si>
  <si>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</si>
  <si>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</si>
  <si>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</si>
  <si>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</si>
  <si>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</si>
  <si>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</si>
  <si>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</si>
  <si>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</si>
  <si>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</si>
  <si>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</si>
  <si>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</si>
  <si>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</si>
  <si>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</si>
  <si>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</si>
  <si>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</si>
  <si>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</si>
  <si>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</si>
  <si>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</si>
  <si>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</si>
  <si>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</si>
  <si>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</si>
  <si>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</si>
  <si>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</si>
  <si>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</si>
  <si>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</si>
  <si>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</si>
  <si>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</si>
  <si>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</si>
  <si>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</si>
  <si>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</si>
  <si>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</si>
  <si>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</si>
  <si>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</si>
  <si>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</si>
  <si>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</si>
  <si>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</si>
  <si>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</si>
  <si>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</si>
  <si>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</si>
  <si>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</si>
  <si>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</si>
  <si>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</si>
  <si>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</si>
  <si>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</si>
  <si>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</si>
  <si>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</si>
  <si>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</si>
  <si>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</si>
  <si>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</si>
  <si>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</si>
  <si>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</si>
  <si>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</si>
  <si>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</si>
  <si>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</si>
  <si>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</si>
  <si>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</si>
  <si>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</si>
  <si>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</si>
  <si>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</si>
  <si>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</si>
  <si>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</si>
  <si>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</si>
  <si>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</si>
  <si>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</si>
  <si>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</si>
  <si>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</si>
  <si>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</si>
  <si>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</si>
  <si>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</si>
  <si>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</si>
  <si>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</si>
  <si>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</si>
  <si>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</si>
  <si>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</si>
  <si>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</si>
  <si>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</si>
  <si>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</si>
  <si>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</si>
  <si>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</si>
  <si>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</si>
  <si>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</si>
  <si>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</si>
  <si>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</si>
  <si>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</si>
  <si>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</si>
  <si>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</si>
  <si>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</si>
  <si>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</si>
  <si>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</si>
  <si>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</si>
  <si>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</si>
  <si>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</si>
  <si>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</si>
  <si>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</si>
  <si>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</si>
  <si>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</si>
  <si>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</si>
  <si>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</si>
  <si>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</si>
  <si>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</si>
  <si>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</si>
  <si>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</si>
  <si>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</si>
  <si>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</si>
  <si>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</si>
  <si>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</si>
  <si>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</si>
  <si>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</si>
  <si>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</si>
  <si>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</si>
  <si>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</si>
  <si>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</si>
  <si>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</si>
  <si>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</si>
  <si>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</si>
  <si>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</si>
  <si>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</si>
  <si>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</si>
  <si>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</si>
  <si>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</si>
  <si>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</si>
  <si>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</si>
  <si>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</si>
  <si>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</si>
  <si>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</si>
  <si>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</si>
  <si>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</si>
  <si>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</si>
  <si>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</si>
  <si>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</si>
  <si>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</si>
  <si>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</si>
  <si>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</si>
  <si>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</si>
  <si>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</si>
  <si>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</si>
  <si>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</si>
  <si>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</si>
  <si>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</si>
  <si>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</si>
  <si>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</si>
  <si>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</si>
  <si>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</si>
  <si>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</si>
  <si>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</si>
  <si>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</si>
  <si>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</si>
  <si>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</si>
  <si>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</si>
  <si>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</si>
  <si>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</si>
  <si>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</si>
  <si>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</si>
  <si>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</si>
  <si>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</si>
  <si>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</si>
  <si>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</si>
  <si>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</si>
  <si>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</si>
  <si>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</si>
  <si>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</si>
  <si>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</si>
  <si>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</si>
  <si>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</si>
  <si>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</si>
  <si>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</si>
  <si>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</si>
  <si>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</si>
  <si>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</si>
  <si>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</si>
  <si>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</si>
  <si>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</si>
  <si>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</si>
  <si>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</si>
  <si>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</si>
  <si>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</si>
  <si>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</si>
  <si>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</si>
  <si>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</si>
  <si>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</si>
  <si>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</si>
  <si>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</si>
  <si>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</si>
  <si>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</si>
  <si>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</si>
  <si>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</si>
  <si>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</si>
  <si>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</si>
  <si>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</si>
  <si>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</si>
  <si>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</si>
  <si>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</si>
  <si>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</si>
  <si>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</si>
  <si>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</si>
  <si>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</si>
  <si>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</si>
  <si>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</si>
  <si>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</si>
  <si>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</si>
  <si>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</si>
  <si>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</si>
  <si>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</si>
  <si>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</si>
  <si>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</si>
  <si>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</si>
  <si>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</si>
  <si>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</si>
  <si>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</si>
  <si>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</si>
  <si>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</si>
  <si>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</si>
  <si>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</si>
  <si>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</si>
  <si>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</si>
  <si>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</si>
  <si>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</si>
  <si>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</si>
  <si>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</si>
  <si>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</si>
  <si>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</si>
  <si>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</si>
  <si>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</si>
  <si>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</si>
  <si>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</si>
  <si>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</si>
  <si>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</si>
  <si>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</si>
  <si>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</si>
  <si>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</si>
  <si>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</si>
  <si>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</si>
  <si>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</si>
  <si>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</si>
  <si>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</si>
  <si>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</si>
  <si>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</si>
  <si>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</si>
  <si>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</si>
  <si>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</si>
  <si>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</si>
  <si>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</si>
  <si>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</si>
  <si>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</si>
  <si>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</si>
  <si>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</si>
  <si>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</si>
  <si>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</si>
  <si>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</si>
  <si>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</si>
  <si>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</si>
  <si>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</si>
  <si>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</si>
  <si>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</si>
  <si>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</si>
  <si>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</si>
  <si>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</si>
  <si>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</si>
  <si>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</si>
  <si>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</si>
  <si>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</si>
  <si>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</si>
  <si>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</si>
  <si>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</si>
  <si>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</si>
  <si>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</si>
  <si>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</si>
  <si>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</si>
  <si>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</si>
  <si>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</si>
  <si>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</si>
  <si>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</si>
  <si>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</si>
  <si>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</si>
  <si>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</si>
  <si>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</si>
  <si>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</si>
  <si>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</si>
  <si>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</si>
  <si>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</si>
  <si>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</si>
  <si>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</si>
  <si>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</si>
  <si>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</si>
  <si>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</si>
  <si>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</si>
  <si>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</si>
  <si>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</si>
  <si>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</si>
  <si>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</si>
  <si>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</si>
  <si>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</si>
  <si>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</si>
  <si>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</si>
  <si>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</si>
  <si>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</si>
  <si>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</si>
  <si>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</si>
  <si>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</si>
  <si>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</si>
  <si>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</si>
  <si>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</si>
  <si>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</si>
  <si>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</si>
  <si>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</si>
  <si>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</si>
  <si>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</si>
  <si>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</si>
  <si>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</si>
  <si>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</si>
  <si>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</si>
  <si>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</si>
  <si>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</si>
  <si>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</si>
  <si>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</si>
  <si>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</si>
  <si>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</si>
  <si>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</si>
  <si>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</si>
  <si>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</si>
  <si>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</si>
  <si>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</si>
  <si>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</si>
  <si>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</si>
  <si>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</si>
  <si>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</si>
  <si>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</si>
  <si>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</si>
  <si>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</si>
  <si>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</si>
  <si>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</si>
  <si>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</si>
  <si>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</si>
  <si>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</si>
  <si>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</si>
  <si>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</si>
  <si>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</si>
  <si>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</si>
  <si>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</si>
  <si>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</si>
  <si>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</si>
  <si>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</si>
  <si>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</si>
  <si>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</si>
  <si>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</si>
  <si>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</si>
  <si>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</si>
  <si>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</si>
  <si>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</si>
  <si>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</si>
  <si>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</si>
  <si>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</si>
  <si>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</si>
  <si>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</si>
  <si>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</si>
  <si>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</si>
  <si>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</si>
  <si>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</si>
  <si>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</si>
  <si>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</si>
  <si>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</si>
  <si>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</si>
  <si>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</si>
  <si>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</si>
  <si>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</si>
  <si>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</si>
  <si>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</si>
  <si>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</si>
  <si>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</si>
  <si>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</si>
  <si>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</si>
  <si>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</si>
  <si>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</si>
  <si>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</si>
  <si>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</si>
  <si>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</si>
  <si>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</si>
  <si>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</si>
  <si>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</si>
  <si>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</si>
  <si>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</si>
  <si>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</si>
  <si>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</si>
  <si>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</si>
  <si>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</si>
  <si>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</si>
  <si>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</si>
  <si>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</si>
  <si>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</si>
  <si>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</si>
  <si>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</si>
  <si>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</si>
  <si>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</si>
  <si>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</si>
  <si>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</si>
  <si>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</si>
  <si>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</si>
  <si>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</si>
  <si>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</si>
  <si>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</si>
  <si>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</si>
  <si>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</si>
  <si>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</si>
  <si>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</si>
  <si>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</si>
  <si>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</si>
  <si>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</si>
  <si>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</si>
  <si>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</si>
  <si>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</si>
  <si>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</si>
  <si>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</si>
  <si>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</si>
  <si>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</si>
  <si>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</si>
  <si>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</si>
  <si>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</si>
  <si>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</si>
  <si>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</si>
  <si>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</si>
  <si>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</si>
  <si>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</si>
  <si>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</si>
  <si>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</si>
  <si>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</si>
  <si>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</si>
  <si>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</si>
  <si>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</si>
  <si>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</si>
  <si>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</si>
  <si>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</si>
  <si>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</si>
  <si>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</si>
  <si>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</si>
  <si>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</si>
  <si>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</si>
  <si>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</si>
  <si>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</si>
  <si>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</si>
  <si>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</si>
  <si>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</si>
  <si>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</si>
  <si>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</si>
  <si>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</si>
  <si>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</si>
  <si>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</si>
  <si>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</si>
  <si>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</si>
  <si>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</si>
  <si>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</si>
  <si>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</si>
  <si>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</si>
  <si>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</si>
  <si>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</si>
  <si>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</si>
  <si>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</si>
  <si>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</si>
  <si>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</si>
  <si>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</si>
  <si>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</si>
  <si>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</si>
  <si>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</si>
  <si>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</si>
  <si>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</si>
  <si>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</si>
  <si>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</si>
  <si>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</si>
  <si>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</si>
  <si>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</si>
  <si>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</si>
  <si>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</si>
  <si>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</si>
  <si>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</si>
  <si>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</si>
  <si>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</si>
  <si>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</si>
  <si>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</si>
  <si>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</si>
  <si>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</si>
  <si>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</si>
  <si>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</si>
  <si>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</si>
  <si>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</si>
  <si>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</si>
  <si>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</si>
  <si>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</si>
  <si>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</si>
  <si>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</si>
  <si>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</si>
  <si>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</si>
  <si>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</si>
  <si>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</si>
  <si>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</si>
  <si>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</si>
  <si>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</si>
  <si>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</si>
  <si>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</si>
  <si>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</si>
  <si>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</si>
  <si>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</si>
  <si>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</si>
  <si>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</si>
  <si>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</si>
  <si>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</si>
  <si>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</si>
  <si>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</si>
  <si>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</si>
  <si>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</si>
  <si>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</si>
  <si>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</si>
  <si>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</si>
  <si>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</si>
  <si>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</si>
  <si>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</si>
  <si>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</si>
  <si>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</si>
  <si>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</si>
  <si>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</si>
  <si>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</si>
  <si>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</si>
  <si>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</si>
  <si>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</si>
  <si>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</si>
  <si>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</si>
  <si>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</si>
  <si>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</si>
  <si>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</si>
  <si>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</si>
  <si>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</si>
  <si>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</si>
  <si>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</si>
  <si>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</si>
  <si>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</si>
  <si>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</si>
  <si>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</si>
  <si>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</si>
  <si>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</si>
  <si>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</si>
  <si>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</si>
  <si>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</si>
  <si>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</si>
  <si>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</si>
  <si>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</si>
  <si>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</si>
  <si>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</si>
  <si>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</si>
  <si>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</si>
  <si>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</si>
  <si>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</si>
  <si>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</si>
  <si>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</si>
  <si>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</si>
  <si>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</si>
  <si>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</si>
  <si>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</si>
  <si>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</si>
  <si>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</si>
  <si>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</si>
  <si>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</si>
  <si>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</si>
  <si>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</si>
  <si>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</si>
  <si>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</si>
  <si>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</si>
  <si>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</si>
  <si>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</si>
  <si>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</si>
  <si>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</si>
  <si>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</si>
  <si>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</si>
  <si>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</si>
  <si>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</si>
  <si>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</si>
  <si>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</si>
  <si>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</si>
  <si>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</si>
  <si>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</si>
  <si>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</si>
  <si>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</si>
  <si>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</si>
  <si>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</si>
  <si>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</si>
  <si>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</si>
  <si>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</si>
  <si>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</si>
  <si>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</si>
  <si>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</si>
  <si>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</si>
  <si>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</si>
  <si>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</si>
  <si>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</si>
  <si>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</si>
  <si>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</si>
  <si>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</si>
  <si>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</si>
  <si>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</si>
  <si>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</si>
  <si>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</si>
  <si>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</si>
  <si>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</si>
  <si>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</si>
  <si>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</si>
  <si>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</si>
  <si>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</si>
  <si>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</si>
  <si>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</si>
  <si>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</si>
  <si>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</si>
  <si>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</si>
  <si>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</si>
  <si>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</si>
  <si>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</si>
  <si>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</si>
  <si>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</si>
  <si>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</si>
  <si>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</si>
  <si>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</si>
  <si>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</si>
  <si>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</si>
  <si>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</si>
  <si>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</si>
  <si>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</si>
  <si>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</si>
  <si>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</si>
  <si>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</si>
  <si>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</si>
  <si>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</si>
  <si>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</si>
  <si>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</si>
  <si>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</si>
  <si>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</si>
  <si>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</si>
  <si>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</si>
  <si>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</si>
  <si>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</si>
  <si>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</si>
  <si>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</si>
  <si>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</si>
  <si>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</si>
  <si>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</si>
  <si>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</si>
  <si>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</si>
  <si>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</si>
  <si>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</si>
  <si>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</si>
  <si>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</si>
  <si>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</si>
  <si>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</si>
  <si>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</si>
  <si>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</si>
  <si>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</si>
  <si>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</si>
  <si>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</si>
  <si>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</si>
  <si>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</si>
  <si>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</si>
  <si>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</si>
  <si>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</si>
  <si>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</si>
  <si>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</si>
  <si>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</si>
  <si>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</si>
  <si>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</si>
  <si>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</si>
  <si>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</si>
  <si>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</si>
  <si>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</si>
  <si>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</si>
  <si>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</si>
  <si>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</si>
  <si>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</si>
  <si>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</si>
  <si>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</si>
  <si>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</si>
  <si>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</si>
  <si>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</si>
  <si>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</si>
  <si>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</si>
  <si>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</si>
  <si>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</si>
  <si>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</si>
  <si>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</si>
  <si>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</si>
  <si>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</si>
  <si>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</si>
  <si>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</si>
  <si>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</si>
  <si>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</si>
  <si>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</si>
  <si>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</si>
  <si>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</si>
  <si>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</si>
  <si>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</si>
  <si>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</si>
  <si>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</si>
  <si>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</si>
  <si>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</si>
  <si>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</si>
  <si>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</si>
  <si>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</si>
  <si>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</si>
  <si>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</si>
  <si>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</si>
  <si>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</si>
  <si>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</si>
  <si>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</si>
  <si>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</si>
  <si>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</si>
  <si>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</si>
  <si>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</si>
  <si>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</si>
  <si>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</si>
  <si>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</si>
  <si>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</si>
  <si>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</si>
  <si>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</si>
  <si>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</si>
  <si>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</si>
  <si>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</si>
  <si>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</si>
  <si>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</si>
  <si>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</si>
  <si>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</si>
  <si>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</si>
  <si>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</si>
  <si>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</si>
  <si>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</si>
  <si>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</si>
  <si>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</si>
  <si>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</si>
  <si>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</si>
  <si>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</si>
  <si>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</si>
  <si>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</si>
  <si>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</si>
  <si>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</si>
  <si>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</si>
  <si>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</si>
  <si>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</si>
  <si>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</si>
  <si>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</si>
  <si>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</si>
  <si>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</si>
  <si>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</si>
  <si>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</si>
  <si>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</si>
  <si>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</si>
  <si>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</si>
  <si>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</si>
  <si>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</si>
  <si>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</si>
  <si>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</si>
  <si>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</si>
  <si>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</si>
  <si>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</si>
  <si>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</si>
  <si>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</si>
  <si>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</si>
  <si>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</si>
  <si>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</si>
  <si>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</si>
  <si>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</si>
  <si>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</si>
  <si>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</si>
  <si>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</si>
  <si>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</si>
  <si>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</si>
  <si>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</si>
  <si>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</si>
  <si>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</si>
  <si>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</si>
  <si>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</si>
  <si>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</si>
  <si>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</si>
  <si>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</si>
  <si>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</si>
  <si>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</si>
  <si>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</si>
  <si>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</si>
  <si>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</si>
  <si>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</si>
  <si>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</si>
  <si>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</si>
  <si>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</si>
  <si>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</si>
  <si>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</si>
  <si>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</si>
  <si>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</si>
  <si>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</si>
  <si>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</si>
  <si>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</si>
  <si>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</si>
  <si>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</si>
  <si>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</si>
  <si>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</si>
  <si>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</si>
  <si>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</si>
  <si>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</si>
  <si>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</si>
  <si>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</si>
  <si>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</si>
  <si>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</si>
  <si>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</si>
  <si>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</si>
  <si>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</si>
  <si>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</si>
  <si>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</si>
  <si>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</si>
  <si>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</si>
  <si>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</si>
  <si>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</si>
  <si>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</si>
  <si>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</si>
  <si>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</si>
  <si>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</si>
  <si>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</si>
  <si>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</si>
  <si>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</si>
  <si>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</si>
  <si>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</si>
  <si>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</si>
  <si>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</si>
  <si>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</si>
  <si>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</si>
  <si>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</si>
  <si>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</si>
  <si>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</si>
  <si>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</si>
  <si>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</si>
  <si>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</si>
  <si>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</si>
  <si>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</si>
  <si>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</si>
  <si>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</si>
  <si>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</si>
  <si>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</si>
  <si>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</si>
  <si>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</si>
  <si>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</si>
  <si>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</si>
  <si>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</si>
  <si>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</si>
  <si>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</si>
  <si>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</si>
  <si>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</si>
  <si>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</si>
  <si>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</si>
  <si>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</si>
  <si>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</si>
  <si>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</si>
  <si>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</si>
  <si>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</si>
  <si>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</si>
  <si>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</si>
  <si>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</si>
  <si>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</si>
  <si>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</si>
  <si>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</si>
  <si>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</si>
  <si>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</si>
  <si>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</si>
  <si>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</si>
  <si>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</si>
  <si>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</si>
  <si>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</si>
  <si>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</si>
  <si>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</si>
  <si>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</si>
  <si>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</si>
  <si>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</si>
  <si>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</si>
  <si>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</si>
  <si>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</si>
  <si>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</si>
  <si>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</si>
  <si>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</si>
  <si>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</si>
  <si>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</si>
  <si>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</si>
  <si>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</si>
  <si>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</si>
  <si>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</si>
  <si>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</si>
  <si>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</si>
  <si>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</si>
  <si>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</si>
  <si>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</si>
  <si>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</si>
  <si>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</si>
  <si>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</si>
  <si>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</si>
  <si>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</si>
  <si>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</si>
  <si>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</si>
  <si>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</si>
  <si>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</si>
  <si>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</si>
  <si>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</si>
  <si>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</si>
  <si>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</si>
  <si>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</si>
  <si>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</si>
  <si>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</si>
  <si>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</si>
  <si>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</si>
  <si>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</si>
  <si>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</si>
  <si>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</si>
  <si>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</si>
  <si>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</si>
  <si>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</si>
  <si>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</si>
  <si>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</si>
  <si>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</si>
  <si>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</si>
  <si>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</si>
  <si>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</si>
  <si>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</si>
  <si>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</si>
  <si>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</si>
  <si>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</si>
  <si>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</si>
  <si>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</si>
  <si>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</si>
  <si>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</si>
  <si>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</si>
  <si>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</si>
  <si>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</si>
  <si>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</si>
  <si>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</si>
  <si>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</si>
  <si>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</si>
  <si>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</si>
  <si>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</si>
  <si>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</si>
  <si>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</si>
  <si>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</si>
  <si>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</si>
  <si>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</si>
  <si>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</si>
  <si>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</si>
  <si>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</si>
  <si>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</si>
  <si>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</si>
  <si>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</si>
  <si>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</si>
  <si>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</si>
  <si>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</si>
  <si>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</si>
  <si>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</si>
  <si>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</si>
  <si>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</si>
  <si>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</si>
  <si>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</si>
  <si>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</si>
  <si>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</si>
  <si>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</si>
  <si>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</si>
  <si>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</si>
  <si>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</si>
  <si>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</si>
  <si>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</si>
  <si>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</si>
  <si>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</si>
  <si>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</si>
  <si>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</si>
  <si>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</si>
  <si>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</si>
  <si>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</si>
  <si>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</si>
  <si>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</si>
  <si>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</si>
  <si>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</si>
  <si>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</si>
  <si>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</si>
  <si>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</si>
  <si>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</si>
  <si>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</si>
  <si>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</si>
  <si>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</si>
  <si>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</si>
  <si>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</si>
  <si>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</si>
  <si>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</si>
  <si>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</si>
  <si>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</si>
  <si>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</si>
  <si>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</si>
  <si>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</si>
  <si>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</si>
  <si>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</si>
  <si>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</si>
  <si>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</si>
  <si>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</si>
  <si>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</si>
  <si>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</si>
  <si>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</si>
  <si>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</si>
  <si>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</si>
  <si>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</si>
  <si>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</si>
  <si>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</si>
  <si>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</si>
  <si>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</si>
  <si>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</si>
  <si>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</si>
  <si>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</si>
  <si>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</si>
  <si>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</si>
  <si>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</si>
  <si>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</si>
  <si>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</si>
  <si>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</si>
  <si>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</si>
  <si>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</si>
  <si>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</si>
  <si>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</si>
  <si>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</si>
  <si>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</si>
  <si>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</si>
  <si>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</si>
  <si>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</si>
  <si>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</si>
  <si>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</si>
  <si>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</si>
  <si>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</si>
  <si>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</si>
  <si>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</si>
  <si>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</si>
  <si>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</si>
  <si>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</si>
  <si>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</si>
  <si>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</si>
  <si>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</si>
  <si>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</si>
  <si>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</si>
  <si>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</si>
  <si>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</si>
  <si>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</si>
  <si>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</si>
  <si>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</si>
  <si>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</si>
  <si>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</si>
  <si>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</si>
  <si>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</si>
  <si>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</si>
  <si>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</si>
  <si>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</si>
  <si>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</si>
  <si>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</si>
  <si>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</si>
  <si>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</si>
  <si>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</si>
  <si>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</si>
  <si>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</si>
  <si>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</si>
  <si>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</si>
  <si>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</si>
  <si>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</si>
  <si>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</si>
  <si>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</si>
  <si>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</si>
  <si>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</si>
  <si>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</si>
  <si>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</si>
  <si>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</si>
  <si>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</si>
  <si>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</si>
  <si>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</si>
  <si>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</si>
  <si>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</si>
  <si>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</si>
  <si>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</si>
  <si>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</si>
  <si>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</si>
  <si>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</si>
  <si>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</si>
  <si>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</si>
  <si>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</si>
  <si>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</si>
  <si>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</si>
  <si>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</si>
  <si>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</si>
  <si>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</si>
  <si>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</si>
  <si>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</si>
  <si>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</si>
  <si>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</si>
  <si>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</si>
  <si>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</si>
  <si>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</si>
  <si>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</si>
  <si>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</si>
  <si>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</si>
  <si>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</si>
  <si>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</si>
  <si>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</si>
  <si>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</si>
  <si>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</si>
  <si>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</si>
  <si>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</si>
  <si>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</si>
  <si>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</si>
  <si>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</si>
  <si>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</si>
  <si>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</si>
  <si>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</si>
  <si>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</si>
  <si>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</si>
  <si>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</si>
  <si>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</si>
  <si>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</si>
  <si>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</si>
  <si>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</si>
  <si>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</si>
  <si>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</si>
  <si>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</si>
  <si>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</si>
  <si>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</si>
  <si>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</si>
  <si>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</si>
  <si>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</si>
  <si>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</si>
  <si>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</si>
  <si>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</si>
  <si>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</si>
  <si>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</si>
  <si>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</si>
  <si>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</si>
  <si>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</si>
  <si>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</si>
  <si>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</si>
  <si>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</si>
  <si>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</si>
  <si>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</si>
  <si>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</si>
  <si>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</si>
  <si>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</si>
  <si>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</si>
  <si>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</si>
  <si>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</si>
  <si>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</si>
  <si>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</si>
  <si>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</si>
  <si>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</si>
  <si>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</si>
  <si>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</si>
  <si>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</si>
  <si>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</si>
  <si>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</si>
  <si>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</si>
  <si>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</si>
  <si>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</si>
  <si>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</si>
  <si>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</si>
  <si>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</si>
  <si>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</si>
  <si>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</si>
  <si>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</si>
  <si>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</si>
  <si>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</si>
  <si>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</si>
  <si>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</si>
  <si>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</si>
  <si>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</si>
  <si>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</si>
  <si>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</si>
  <si>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</si>
  <si>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</si>
  <si>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</si>
  <si>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</si>
  <si>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</si>
  <si>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</si>
  <si>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</si>
  <si>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</si>
  <si>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</si>
  <si>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</si>
  <si>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</si>
  <si>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</si>
  <si>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</si>
  <si>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</si>
  <si>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</si>
  <si>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</si>
  <si>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</si>
  <si>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</si>
  <si>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</si>
  <si>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</si>
  <si>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</si>
  <si>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</si>
  <si>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</si>
  <si>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</si>
  <si>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</si>
  <si>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</si>
  <si>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</si>
  <si>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</si>
  <si>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</si>
  <si>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</si>
  <si>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</si>
  <si>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</si>
  <si>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</si>
  <si>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</si>
  <si>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</si>
  <si>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</si>
  <si>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</si>
  <si>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</si>
  <si>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</si>
  <si>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</si>
  <si>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</si>
  <si>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</si>
  <si>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</si>
  <si>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</si>
  <si>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</si>
  <si>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</si>
  <si>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</si>
  <si>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</si>
  <si>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</si>
  <si>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</si>
  <si>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</si>
  <si>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</si>
  <si>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</si>
  <si>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</si>
  <si>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</si>
  <si>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</si>
  <si>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</si>
  <si>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</si>
  <si>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</si>
  <si>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</si>
  <si>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</si>
  <si>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</si>
  <si>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</si>
  <si>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</si>
  <si>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</si>
  <si>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</si>
  <si>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</si>
  <si>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</si>
  <si>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</si>
  <si>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</si>
  <si>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</si>
  <si>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</si>
  <si>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</si>
  <si>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</si>
  <si>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</si>
  <si>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</si>
  <si>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</si>
  <si>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</si>
  <si>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</si>
  <si>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</si>
  <si>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</si>
  <si>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</si>
  <si>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</si>
  <si>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</si>
  <si>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</si>
  <si>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</si>
  <si>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</si>
  <si>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</si>
  <si>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</si>
  <si>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</si>
  <si>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</si>
  <si>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</si>
  <si>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</si>
  <si>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</si>
  <si>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</si>
  <si>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</si>
  <si>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</si>
  <si>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</si>
  <si>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</si>
  <si>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</si>
  <si>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</si>
  <si>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</si>
  <si>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</si>
  <si>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</si>
  <si>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</si>
  <si>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</si>
  <si>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</si>
  <si>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</si>
  <si>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</si>
  <si>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</si>
  <si>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</si>
  <si>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</si>
  <si>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</si>
  <si>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</si>
  <si>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</si>
  <si>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</si>
  <si>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</si>
  <si>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</si>
  <si>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</si>
  <si>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</si>
  <si>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</si>
  <si>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</si>
  <si>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</si>
  <si>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</si>
  <si>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</si>
  <si>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</si>
  <si>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</si>
  <si>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</si>
  <si>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</si>
  <si>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</si>
  <si>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</si>
  <si>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</si>
  <si>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</si>
  <si>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</si>
  <si>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</si>
  <si>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</si>
  <si>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</si>
  <si>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</si>
  <si>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</si>
  <si>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</si>
  <si>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</si>
  <si>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</si>
  <si>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</si>
  <si>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</si>
  <si>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</si>
  <si>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</si>
  <si>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</si>
  <si>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</si>
  <si>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</si>
  <si>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</si>
  <si>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</si>
  <si>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</si>
  <si>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</si>
  <si>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</si>
  <si>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</si>
  <si>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</si>
  <si>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</si>
  <si>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</si>
  <si>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</si>
  <si>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</si>
  <si>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</si>
  <si>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</si>
  <si>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</si>
  <si>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</si>
  <si>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</si>
  <si>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</si>
  <si>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</si>
  <si>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</si>
  <si>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</si>
  <si>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</si>
  <si>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</si>
  <si>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</si>
  <si>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</si>
  <si>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</si>
  <si>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</si>
  <si>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</si>
  <si>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</si>
  <si>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</si>
  <si>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</si>
  <si>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</si>
  <si>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</si>
  <si>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</si>
  <si>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</si>
  <si>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</si>
  <si>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</si>
  <si>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</si>
  <si>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</si>
  <si>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</si>
  <si>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</si>
  <si>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</si>
  <si>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</si>
  <si>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</si>
  <si>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</si>
  <si>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</si>
  <si>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</si>
  <si>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</si>
  <si>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</si>
  <si>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</si>
  <si>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</si>
  <si>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</si>
  <si>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</si>
  <si>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</si>
  <si>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</si>
  <si>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</si>
  <si>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</si>
  <si>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</si>
  <si>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</si>
  <si>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</si>
  <si>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</si>
  <si>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</si>
  <si>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</si>
  <si>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</si>
  <si>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</si>
  <si>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</si>
  <si>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</si>
  <si>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</si>
  <si>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</si>
  <si>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</si>
  <si>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</si>
  <si>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</si>
  <si>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</si>
  <si>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</si>
  <si>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</si>
  <si>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</si>
  <si>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</si>
  <si>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</si>
  <si>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</si>
  <si>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</si>
  <si>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</si>
  <si>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</si>
  <si>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</si>
  <si>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</si>
  <si>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</si>
  <si>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</si>
  <si>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</si>
  <si>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</si>
  <si>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</si>
  <si>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</si>
  <si>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</si>
  <si>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</si>
  <si>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</si>
  <si>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</si>
  <si>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</si>
  <si>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</si>
  <si>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</si>
  <si>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</si>
  <si>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</si>
  <si>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</si>
  <si>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</si>
  <si>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</si>
  <si>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</si>
  <si>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</si>
  <si>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</si>
  <si>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</si>
  <si>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</si>
  <si>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</si>
  <si>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</si>
  <si>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</si>
  <si>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</si>
  <si>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</si>
  <si>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</si>
  <si>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</si>
  <si>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</si>
  <si>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</si>
  <si>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</si>
  <si>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</si>
  <si>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</si>
  <si>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</si>
  <si>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</si>
  <si>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</si>
  <si>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</si>
  <si>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</si>
  <si>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</si>
  <si>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</si>
  <si>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</si>
  <si>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</si>
  <si>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</si>
  <si>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</si>
  <si>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</si>
  <si>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</si>
  <si>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</si>
  <si>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</si>
  <si>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</si>
  <si>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</si>
  <si>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</si>
  <si>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</si>
  <si>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</si>
  <si>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</si>
  <si>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</si>
  <si>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</si>
  <si>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</si>
  <si>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</si>
  <si>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</si>
  <si>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</si>
  <si>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</si>
  <si>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</si>
  <si>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</si>
  <si>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</si>
  <si>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</si>
  <si>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</si>
  <si>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</si>
  <si>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</si>
  <si>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</si>
  <si>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</si>
  <si>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</si>
  <si>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</si>
  <si>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</si>
  <si>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</si>
  <si>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</si>
  <si>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</si>
  <si>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</si>
  <si>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</si>
  <si>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</si>
  <si>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</si>
  <si>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</si>
  <si>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</si>
  <si>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</si>
  <si>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</si>
  <si>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</si>
  <si>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</si>
  <si>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</si>
  <si>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</si>
  <si>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</si>
  <si>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</si>
  <si>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</si>
  <si>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</si>
  <si>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</si>
  <si>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</si>
  <si>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</si>
  <si>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</si>
  <si>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</si>
  <si>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</si>
  <si>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</si>
  <si>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</si>
  <si>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</si>
  <si>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</si>
  <si>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</si>
  <si>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</si>
  <si>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</si>
  <si>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</si>
  <si>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</si>
  <si>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</si>
  <si>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</si>
  <si>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</si>
  <si>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</si>
  <si>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</si>
  <si>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</si>
  <si>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</si>
  <si>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</si>
  <si>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</si>
  <si>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</si>
  <si>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</si>
  <si>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</si>
  <si>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</si>
  <si>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</si>
  <si>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</si>
  <si>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</si>
  <si>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</si>
  <si>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</si>
  <si>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</si>
  <si>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</si>
  <si>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</si>
  <si>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</si>
  <si>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</si>
  <si>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</si>
  <si>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</si>
  <si>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</si>
  <si>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</si>
  <si>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</si>
  <si>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</si>
  <si>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</si>
  <si>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</si>
  <si>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</si>
  <si>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</si>
  <si>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</si>
  <si>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</si>
  <si>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</si>
  <si>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</si>
  <si>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</si>
  <si>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</si>
  <si>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</si>
  <si>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</si>
  <si>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</si>
  <si>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</si>
  <si>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</si>
  <si>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</si>
  <si>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</si>
  <si>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</si>
  <si>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</si>
  <si>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</si>
  <si>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</si>
  <si>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</si>
  <si>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</si>
  <si>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</si>
  <si>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</si>
  <si>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</si>
  <si>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</si>
  <si>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</si>
  <si>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</si>
  <si>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</si>
  <si>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</si>
  <si>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</si>
  <si>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</si>
  <si>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</si>
  <si>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</si>
  <si>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</si>
  <si>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</si>
  <si>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</si>
  <si>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</si>
  <si>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</si>
  <si>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</si>
  <si>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</si>
  <si>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</si>
  <si>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</si>
  <si>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</si>
  <si>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</si>
  <si>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</si>
  <si>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</si>
  <si>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</si>
  <si>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</si>
  <si>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</si>
  <si>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</si>
  <si>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</si>
  <si>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</si>
  <si>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</si>
  <si>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</si>
  <si>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</si>
  <si>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</si>
  <si>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</si>
  <si>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</si>
  <si>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</si>
  <si>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</si>
  <si>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</si>
  <si>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</si>
  <si>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</si>
  <si>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</si>
  <si>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</si>
  <si>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</si>
  <si>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</si>
  <si>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</si>
  <si>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</si>
  <si>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</si>
  <si>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</si>
  <si>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</si>
  <si>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</si>
  <si>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</si>
  <si>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</si>
  <si>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</si>
  <si>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</si>
  <si>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</si>
  <si>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</si>
  <si>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</si>
  <si>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</si>
  <si>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</si>
  <si>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</si>
  <si>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</si>
  <si>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</si>
  <si>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</si>
  <si>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</si>
  <si>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</si>
  <si>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</si>
  <si>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</si>
  <si>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</si>
  <si>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</si>
  <si>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</si>
  <si>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</si>
  <si>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</si>
  <si>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</si>
  <si>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</si>
  <si>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</si>
  <si>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</si>
  <si>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</si>
  <si>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</si>
  <si>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</si>
  <si>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</si>
  <si>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</si>
  <si>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</si>
  <si>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</si>
  <si>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</si>
  <si>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</si>
  <si>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</si>
  <si>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</si>
  <si>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</si>
  <si>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</si>
  <si>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</si>
  <si>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</si>
  <si>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</si>
  <si>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</si>
  <si>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</si>
  <si>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</si>
  <si>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</si>
  <si>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</si>
  <si>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</si>
  <si>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</si>
  <si>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</si>
  <si>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</si>
  <si>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</si>
  <si>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</si>
  <si>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</si>
  <si>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</si>
  <si>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</si>
  <si>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</si>
  <si>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</si>
  <si>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</si>
  <si>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</si>
  <si>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</si>
  <si>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</si>
  <si>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</si>
  <si>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</si>
  <si>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</si>
  <si>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</si>
  <si>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</si>
  <si>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</si>
  <si>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</si>
  <si>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</si>
  <si>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</si>
  <si>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</si>
  <si>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</si>
  <si>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</si>
  <si>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</si>
  <si>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</si>
  <si>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</si>
  <si>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</si>
  <si>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</si>
  <si>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</si>
  <si>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</si>
  <si>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</si>
  <si>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</si>
  <si>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</si>
  <si>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</si>
  <si>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</si>
  <si>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</si>
  <si>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</si>
  <si>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</si>
  <si>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</si>
  <si>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</si>
  <si>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</si>
  <si>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</si>
  <si>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</si>
  <si>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</si>
  <si>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</si>
  <si>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</si>
  <si>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</si>
  <si>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</si>
  <si>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</si>
  <si>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</si>
  <si>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</si>
  <si>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</si>
  <si>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</si>
  <si>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</si>
  <si>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</si>
  <si>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</si>
  <si>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</si>
  <si>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</si>
  <si>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</si>
  <si>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</si>
  <si>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</si>
  <si>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</si>
  <si>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</si>
  <si>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</si>
  <si>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</si>
  <si>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</si>
  <si>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</si>
  <si>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</si>
  <si>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</si>
  <si>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</si>
  <si>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</si>
  <si>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</si>
  <si>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</si>
  <si>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</si>
  <si>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</si>
  <si>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</si>
  <si>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</si>
  <si>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</si>
  <si>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</si>
  <si>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</si>
  <si>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</si>
  <si>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</si>
  <si>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</si>
  <si>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</si>
  <si>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</si>
  <si>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</si>
  <si>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</si>
  <si>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</si>
  <si>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</si>
  <si>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</si>
  <si>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</si>
  <si>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</si>
  <si>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</si>
  <si>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</si>
  <si>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</si>
  <si>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</si>
  <si>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</si>
  <si>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</si>
  <si>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</si>
  <si>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</si>
  <si>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</si>
  <si>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</si>
  <si>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</si>
  <si>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</si>
  <si>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</si>
  <si>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</si>
  <si>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</si>
  <si>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</si>
  <si>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</si>
  <si>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</si>
  <si>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</si>
  <si>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</si>
  <si>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</si>
  <si>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</si>
  <si>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</si>
  <si>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</si>
  <si>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</si>
  <si>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</si>
  <si>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</si>
  <si>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</si>
  <si>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</si>
  <si>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</si>
  <si>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</si>
  <si>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</si>
  <si>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</si>
  <si>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</si>
  <si>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</si>
  <si>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</si>
  <si>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</si>
  <si>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</si>
  <si>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</si>
  <si>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</si>
  <si>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</si>
  <si>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</si>
  <si>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</si>
  <si>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</si>
  <si>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</si>
  <si>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</si>
  <si>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</si>
  <si>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</si>
  <si>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</si>
  <si>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</si>
  <si>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</si>
  <si>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</si>
  <si>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</si>
  <si>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</si>
  <si>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</si>
  <si>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</si>
  <si>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</si>
  <si>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</si>
  <si>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</si>
  <si>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</si>
  <si>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</si>
  <si>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</si>
  <si>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</si>
  <si>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</si>
  <si>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</si>
  <si>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</si>
  <si>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</si>
  <si>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</si>
  <si>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</si>
  <si>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</si>
  <si>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</si>
  <si>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</si>
  <si>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</si>
  <si>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</si>
  <si>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</si>
  <si>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</si>
  <si>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</si>
  <si>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</si>
  <si>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</si>
  <si>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</si>
  <si>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</si>
  <si>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</si>
  <si>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</si>
  <si>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</si>
  <si>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</si>
  <si>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</si>
  <si>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</si>
  <si>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</si>
  <si>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</si>
  <si>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</si>
  <si>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</si>
  <si>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</si>
  <si>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</si>
  <si>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</si>
  <si>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</si>
  <si>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</si>
  <si>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</si>
  <si>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</si>
  <si>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</si>
  <si>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</si>
  <si>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</si>
  <si>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</si>
  <si>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</si>
  <si>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</si>
  <si>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</si>
  <si>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</si>
  <si>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</si>
  <si>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</si>
  <si>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</si>
  <si>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</si>
  <si>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</si>
  <si>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</si>
  <si>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</si>
  <si>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</si>
  <si>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</si>
  <si>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</si>
  <si>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</si>
  <si>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</si>
  <si>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</si>
  <si>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</si>
  <si>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</si>
  <si>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</si>
  <si>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</si>
  <si>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</si>
  <si>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</si>
  <si>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</si>
  <si>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</si>
  <si>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</si>
  <si>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</si>
  <si>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</si>
  <si>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</si>
  <si>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</si>
  <si>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</si>
  <si>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</si>
  <si>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</si>
  <si>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</si>
  <si>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</si>
  <si>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</si>
  <si>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</si>
  <si>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</si>
  <si>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</si>
  <si>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</si>
  <si>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</si>
  <si>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</si>
  <si>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</si>
  <si>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</si>
  <si>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</si>
  <si>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</si>
  <si>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</si>
  <si>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</si>
  <si>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</si>
  <si>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</si>
  <si>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</si>
  <si>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</si>
  <si>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</si>
  <si>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</si>
  <si>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</si>
  <si>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</si>
  <si>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</si>
  <si>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</si>
  <si>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</si>
  <si>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</si>
  <si>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</si>
  <si>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</si>
  <si>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</si>
  <si>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</si>
  <si>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</si>
  <si>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</si>
  <si>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</si>
  <si>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</si>
  <si>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</si>
  <si>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</si>
  <si>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</si>
  <si>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</si>
  <si>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</si>
  <si>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</si>
  <si>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</si>
  <si>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</si>
  <si>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</si>
  <si>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</si>
  <si>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</si>
  <si>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</si>
  <si>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</si>
  <si>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</si>
  <si>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</si>
  <si>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</si>
  <si>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</si>
  <si>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</si>
  <si>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</si>
  <si>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</si>
  <si>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</si>
  <si>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</si>
  <si>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</si>
  <si>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</si>
  <si>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</si>
  <si>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</si>
  <si>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</si>
  <si>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</si>
  <si>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</si>
  <si>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</si>
  <si>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</si>
  <si>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</si>
  <si>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</si>
  <si>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</si>
  <si>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</si>
  <si>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</si>
  <si>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</si>
  <si>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</si>
  <si>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</si>
  <si>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</si>
  <si>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PCM-20251029-00000007</t>
  </si>
  <si>
    <t xml:space="preserve">Site have access issue at night time located at USF area </t>
  </si>
  <si>
    <t>PCM-20251028-00001951</t>
  </si>
  <si>
    <t xml:space="preserve">under night access due to Site located in deep valleys &amp; dangerous area
, team will check by morninig </t>
  </si>
  <si>
    <t>PCM-20251029-00000021</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</si>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</sst>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7" totalsRowShown="0" headerRowDxfId="31" dataDxfId="30" headerRowBorderDxfId="28" tableBorderDxfId="29">
  <autoFilter ref="A1:L43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A8" sqref="A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296.09929942129384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0.41998229166347301</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0.41868599536974216</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6.6373842564644292E-3</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36"/>
      <c r="G6" s="137">
        <f ca="1">IFERROR(NOW()-F6,"")</f>
        <v>45959.04772534722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45959.04772534722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45959.04772534722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45959.04772534722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45959.04772534722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45959.04772534722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45959.04772534722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45959.04772534722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45959.04772534722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45959.04772534722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45959.04772534722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45959.04772534722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45959.04772534722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45959.04772534722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45959.04772534722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45959.04772534722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45959.04772534722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45959.04772534722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45959.04772534722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45959.04772534722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45959.04772534722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45959.04772534722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45959.04772534722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45959.04772534722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45959.04772534722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45959.04772534722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45959.04772534722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45959.04772534722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45959.04772534722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45959.04772534722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45959.04772534722</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45959.04772534722</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4DB96B19-363A-42C8-AECE-2B5F7BE84E68}"/>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134.0478873842585</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0.30564201388915535</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0.27146377314784331</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0.10983182870404562</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45959.04772534722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45959.04772534722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45959.04772534722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45959.04772534722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45959.04772534722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45959.04772534722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45959.04772534722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45959.04772534722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45959.04772534722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45959.04772534722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45959.04772534722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45959.04772534722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45959.04772534722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45959.04772534722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45959.04772534722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45959.04772534722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45959.04772534722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45959.04772534722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45959.04772534722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45959.04772534722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45959.04772534722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45959.04772534722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45959.04772534722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45959.04772534722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45959.04772534722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45959.04772534722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45959.04772534722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45959.04772534722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45959.04772534722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45959.04772534722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45959.04772534722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45959.04772534722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45959.04772534722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45959.04772534722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45959.04772534722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45959.04772534722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45959.04772534722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45959.04772534722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45959.04772534722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45959.04772534722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45959.04772534722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45959.04772534722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45959.04772534722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45959.04772534722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45959.04772534722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45959.04772534722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45959.04772534722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45959.04772534722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45959.04772534722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45959.04772534722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45959.04772534722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45959.04772534722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45959.04772534722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45959.04772534722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45959.04772534722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45959.04772534722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45959.04772534722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45959.04772534722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45959.04772534722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45959.04772534722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45959.04772534722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45959.04772534722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45959.04772534722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45959.04772534722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45959.04772534722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45959.04772534722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45959.04772534722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45959.04772534722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45959.04772534722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45959.04772534722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45959.04772534722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45959.04772534722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45959.04772534722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45959.04772534722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45959.04772534722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45959.04772534722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45959.04772534722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45959.04772534722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45959.04772534722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45959.04772534722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45959.04772534722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45959.04772534722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45959.04772534722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45959.04772534722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45959.04772534722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45959.04772534722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45959.04772534722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45959.04772534722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45959.04772534722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45959.04772534722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45959.04772534722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45959.04772534722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45959.04772534722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45959.04772534722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45959.04772534722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45959.04772534722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45959.04772534722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45959.04772534722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45959.04772534722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45959.04772534722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45959.04772534722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45959.04772534722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45959.04772534722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45959.04772534722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45959.04772534722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45959.04772534722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45959.04772534722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45959.04772534722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45959.04772534722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45959.04772534722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45959.04772534722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45959.04772534722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45959.04772534722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45959.04772534722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45959.04772534722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45959.04772534722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45959.04772534722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45959.04772534722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45959.04772534722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45959.04772534722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45959.04772534722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45959.04772534722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45959.04772534722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45959.04772534722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45959.04772534722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45959.04772534722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45959.04772534722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45959.04772534722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45959.04772534722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45959.04772534722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45959.04772534722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45959.04772534722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45959.04772534722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45959.04772534722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45959.04772534722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45959.04772534722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45959.04772534722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45959.04772534722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45959.04772534722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45959.04772534722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45959.04772534722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45959.04772534722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45959.04772534722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45959.04772534722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45959.04772534722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45959.04772534722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45959.04772534722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45959.04772534722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45959.04772534722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45959.04772534722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45959.04772534722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45959.04772534722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45959.04772534722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45959.04772534722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45959.04772534722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45959.04772534722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45959.04772534722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45959.04772534722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45959.04772534722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45959.04772534722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45959.04772534722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45959.04772534722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45959.04772534722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45959.04772534722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45959.04772534722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45959.04772534722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45959.04772534722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45959.04772534722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45959.04772534722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45959.04772534722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45959.04772534722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45959.04772534722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45959.04772534722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45959.04772534722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45959.04772534722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45959.04772534722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45959.04772534722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45959.04772534722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45959.04772534722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45959.04772534722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45959.04772534722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45959.04772534722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45959.04772534722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45959.04772534722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45959.04772534722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45959.04772534722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45959.04772534722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45959.04772534722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45959.04772534722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45959.04772534722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45959.04772534722</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45959.04772534722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45959.04772534722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45959.04772534722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45959.04772534722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45959.04772534722</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45959.04772534722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45959.04772534722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45959.04772534722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45959.04772534722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45959.04772534722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45959.04772534722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45959.04772534722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45959.04772534722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45959.04772534722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45959.04772534722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45959.04772534722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45959.04772534722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45959.04772534722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45959.04772534722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45959.04772534722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45959.04772534722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45959.04772534722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45959.04772534722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45959.04772534722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45959.04772534722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45959.04772534722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45959.04772534722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45959.04772534722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45959.04772534722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45959.04772534722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45959.04772534722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45959.04772534722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45959.04772534722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45959.04772534722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45959.04772534722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45959.04772534722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45959.04772534722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45959.04772534722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45959.04772534722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45959.04772534722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45959.04772534722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45959.04772534722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45959.04772534722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45959.04772534722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45959.04772534722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45959.04772534722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45959.04772534722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45959.04772534722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45959.04772534722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45959.04772534722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45959.04772534722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45959.04772534722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45959.04772534722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45959.04772534722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45959.04772534722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45959.04772534722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45959.04772534722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45959.04772534722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45959.04772534722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45959.04772534722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45959.04772534722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45959.04772534722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45959.04772534722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45959.04772534722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45959.04772534722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45959.04772534722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45959.04772534722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45959.04772534722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45959.04772534722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45959.04772534722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45959.04772534722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45959.04772534722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45959.04772534722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45959.04772534722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45959.04772534722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45959.04772534722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45959.04772534722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45959.04772534722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45959.04772534722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45959.04772534722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45959.04772534722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45959.04772534722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45959.04772534722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45959.04772534722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45959.04772534722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45959.04772534722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45959.04772534722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45959.04772534722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45959.04772534722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45959.04772534722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45959.04772534722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45959.04772534722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45959.04772534722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45959.04772534722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45959.04772534722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45959.04772534722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45959.04772534722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45959.04772534722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45959.04772534722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45959.04772534722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45959.04772534722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45959.04772534722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45959.04772534722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45959.04772534722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45959.04772534722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45959.04772534722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45959.04772534722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45959.04772534722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45959.04772534722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45959.04772534722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45959.04772534722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45959.04772534722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45959.04772534722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45959.04772534722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45959.04772534722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45959.04772534722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45959.04772534722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45959.04772534722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45959.04772534722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45959.04772534722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45959.04772534722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45959.04772534722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45959.04772534722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45959.04772534722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45959.04772534722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45959.04772534722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45959.04772534722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45959.04772534722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45959.04772534722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45959.04772534722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45959.04772534722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45959.04772534722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45959.04772534722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45959.04772534722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45959.04772534722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45959.04772534722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45959.04772534722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45959.04772534722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45959.04772534722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45959.04772534722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45959.04772534722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45959.04772534722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45959.04772534722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45959.04772534722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45959.04772534722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45959.04772534722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45959.04772534722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45959.04772534722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45959.04772534722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45959.04772534722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45959.04772534722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45959.04772534722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45959.04772534722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45959.04772534722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45959.04772534722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45959.04772534722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45959.04772534722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45959.04772534722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45959.04772534722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45959.04772534722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45959.04772534722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45959.04772534722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45959.04772534722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45959.04772534722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45959.04772534722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45959.04772534722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45959.04772534722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45959.04772534722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45959.04772534722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45959.04772534722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45959.04772534722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45959.04772534722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45959.04772534722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45959.04772534722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45959.04772534722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45959.04772534722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45959.04772534722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45959.04772534722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45959.04772534722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45959.04772534722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45959.04772534722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45959.04772534722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45959.04772534722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45959.04772534722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45959.04772534722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45959.04772534722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45959.04772534722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45959.04772534722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45959.04772534722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45959.04772534722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45959.04772534722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45959.04772534722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45959.04772534722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45959.04772534722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45959.04772534722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45959.04772534722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45959.04772534722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45959.04772534722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45959.04772534722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45959.04772534722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45959.04772534722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45959.04772534722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45959.04772534722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45959.04772534722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45959.04772534722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45959.04772534722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45959.04772534722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45959.04772534722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45959.04772534722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45959.04772534722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45959.04772534722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45959.04772534722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45959.04772534722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45959.04772534722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45959.04772534722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45959.04772534722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45959.04772534722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45959.04772534722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45959.04772534722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45959.04772534722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45959.04772534722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45959.04772534722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45959.04772534722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45959.04772534722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45959.04772534722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45959.04772534722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45959.04772534722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45959.04772534722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45959.04772534722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45959.04772534722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45959.04772534722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45959.04772534722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45959.04772534722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45959.04772534722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45959.04772534722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45959.04772534722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45959.04772534722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45959.04772534722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45959.04772534722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45959.04772534722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45959.04772534722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45959.04772534722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45959.04772534722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45959.04772534722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45959.04772534722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45959.04772534722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45959.04772534722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45959.04772534722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45959.04772534722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45959.04772534722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45959.04772534722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45959.04772534722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45959.04772534722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45959.04772534722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45959.04772534722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45959.04772534722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45959.04772534722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45959.04772534722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45959.04772534722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45959.04772534722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45959.04772534722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45959.04772534722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45959.04772534722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45959.04772534722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45959.04772534722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45959.04772534722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45959.04772534722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45959.04772534722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45959.04772534722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45959.04772534722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45959.04772534722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45959.04772534722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45959.04772534722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45959.04772534722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45959.04772534722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45959.04772534722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45959.04772534722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45959.04772534722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45959.04772534722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45959.04772534722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45959.04772534722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45959.04772534722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45959.04772534722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45959.04772534722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45959.04772534722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45959.04772534722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45959.04772534722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45959.04772534722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45959.04772534722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45959.04772534722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45959.04772534722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45959.04772534722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45959.04772534722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45959.04772534722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45959.04772534722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45959.04772534722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45959.04772534722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45959.04772534722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45959.04772534722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45959.04772534722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45959.04772534722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45959.04772534722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45959.04772534722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45959.04772534722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45959.04772534722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45959.04772534722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45959.04772534722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45959.04772534722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45959.04772534722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45959.04772534722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45959.04772534722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45959.04772534722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45959.04772534722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45959.04772534722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45959.04772534722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45959.04772534722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45959.04772534722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45959.04772534722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45959.04772534722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45959.04772534722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45959.04772534722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45959.04772534722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45959.04772534722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45959.04772534722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45959.04772534722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45959.04772534722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45959.04772534722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45959.04772534722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45959.04772534722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45959.04772534722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45959.04772534722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45959.04772534722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45959.04772534722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45959.04772534722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45959.04772534722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45959.04772534722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45959.04772534722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45959.04772534722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45959.04772534722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45959.04772534722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45959.04772534722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45959.04772534722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45959.04772534722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45959.04772534722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45959.04772534722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45959.04772534722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45959.04772534722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45959.04772534722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45959.04772534722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45959.04772534722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45959.04772534722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45959.04772534722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45959.04772534722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45959.04772534722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45959.04772534722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45959.04772534722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45959.04772534722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45959.04772534722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45959.04772534722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45959.04772534722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45959.04772534722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45959.04772534722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45959.04772534722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45959.04772534722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45959.04772534722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45959.04772534722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45959.04772534722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45959.04772534722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45959.04772534722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45959.04772534722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45959.04772534722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45959.04772534722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45959.04772534722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45959.04772534722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45959.04772534722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45959.04772534722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45959.04772534722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45959.04772534722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45959.04772534722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45959.04772534722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45959.04772534722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45959.04772534722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45959.04772534722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45959.04772534722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45959.04772534722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45959.04772534722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45959.04772534722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45959.04772534722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45959.04772534722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45959.04772534722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45959.04772534722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45959.04772534722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45959.04772534722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45959.04772534722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45959.04772534722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45959.04772534722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45959.04772534722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45959.04772534722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45959.04772534722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45959.04772534722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45959.04772534722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45959.04772534722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45959.04772534722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45959.04772534722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45959.04772534722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45959.04772534722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45959.04772534722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45959.04772534722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45959.04772534722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45959.04772534722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45959.04772534722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45959.04772534722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45959.04772534722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45959.04772534722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45959.04772534722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45959.04772534722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45959.04772534722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45959.04772534722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45959.04772534722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45959.04772534722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45959.04772534722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45959.04772534722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45959.04772534722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45959.04772534722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45959.04772534722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45959.04772534722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45959.04772534722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45959.04772534722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45959.04772534722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45959.04772534722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45959.04772534722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45959.04772534722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45959.04772534722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45959.04772534722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45959.04772534722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45959.04772534722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45959.04772534722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45959.04772534722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45959.04772534722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45959.04772534722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45959.04772534722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45959.04772534722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45959.04772534722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45959.04772534722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45959.04772534722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45959.04772534722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45959.04772534722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45959.04772534722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45959.04772534722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45959.04772534722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45959.04772534722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45959.04772534722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45959.04772534722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45959.04772534722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45959.04772534722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45959.04772534722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45959.04772534722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45959.04772534722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45959.04772534722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45959.04772534722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45959.04772534722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45959.04772534722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45959.04772534722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45959.04772534722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45959.04772534722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45959.04772534722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45959.04772534722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45959.04772534722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45959.04772534722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45959.04772534722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45959.04772534722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45959.04772534722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45959.04772534722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45959.04772534722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45959.04772534722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45959.04772534722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45959.04772534722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45959.04772534722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45959.04772534722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45959.04772534722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45959.04772534722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45959.04772534722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45959.04772534722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45959.04772534722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45959.04772534722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45959.04772534722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45959.04772534722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45959.04772534722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45959.04772534722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45959.04772534722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45959.04772534722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45959.04772534722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45959.04772534722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45959.04772534722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45959.04772534722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45959.04772534722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45959.04772534722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45959.04772534722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45959.04772534722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45959.04772534722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45959.04772534722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45959.04772534722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45959.04772534722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45959.04772534722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45959.04772534722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45959.04772534722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45959.04772534722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45959.04772534722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45959.04772534722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45959.04772534722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45959.04772534722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45959.04772534722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45959.04772534722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45959.04772534722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45959.04772534722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45959.04772534722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45959.04772534722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45959.04772534722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45959.04772534722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45959.04772534722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45959.04772534722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45959.04772534722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45959.04772534722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45959.04772534722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45959.04772534722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45959.04772534722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45959.04772534722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45959.04772534722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45959.04772534722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45959.04772534722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45959.04772534722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45959.04772534722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45959.04772534722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45959.04772534722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45959.04772534722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45959.04772534722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45959.04772534722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45959.04772534722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45959.04772534722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45959.04772534722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45959.04772534722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45959.04772534722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45959.04772534722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45959.04772534722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45959.04772534722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45959.04772534722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45959.04772534722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45959.04772534722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45959.04772534722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45959.04772534722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45959.04772534722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45959.04772534722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45959.04772534722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45959.04772534722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45959.04772534722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45959.04772534722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45959.04772534722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45959.04772534722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45959.04772534722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45959.04772534722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45959.04772534722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45959.04772534722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45959.04772534722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45959.04772534722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45959.04772534722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45959.04772534722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45959.04772534722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45959.04772534722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45959.04772534722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45959.04772534722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45959.04772534722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45959.04772534722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45959.04772534722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45959.04772534722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45959.04772534722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45959.04772534722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45959.04772534722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45959.04772534722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45959.04772534722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45959.04772534722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45959.04772534722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45959.04772534722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45959.04772534722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45959.04772534722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45959.04772534722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45959.04772534722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45959.04772534722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45959.04772534722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45959.04772534722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45959.04772534722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45959.04772534722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45959.04772534722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45959.04772534722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45959.04772534722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45959.04772534722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45959.04772534722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45959.04772534722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45959.04772534722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45959.04772534722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45959.04772534722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45959.04772534722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45959.04772534722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45959.04772534722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45959.04772534722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45959.04772534722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45959.04772534722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45959.04772534722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45959.04772534722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45959.04772534722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45959.04772534722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45959.04772534722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45959.04772534722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45959.04772534722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45959.04772534722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45959.04772534722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45959.04772534722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45959.04772534722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45959.04772534722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45959.04772534722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45959.04772534722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45959.04772534722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45959.04772534722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45959.04772534722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45959.04772534722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45959.04772534722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45959.04772534722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45959.04772534722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45959.04772534722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45959.04772534722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45959.04772534722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45959.04772534722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45959.04772534722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45959.04772534722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45959.04772534722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45959.04772534722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45959.04772534722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45959.04772534722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45959.04772534722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45959.04772534722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45959.04772534722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45959.04772534722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45959.04772534722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45959.04772534722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45959.04772534722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45959.04772534722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45959.04772534722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45959.04772534722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45959.04772534722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45959.04772534722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45959.04772534722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45959.04772534722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45959.04772534722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45959.04772534722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45959.04772534722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45959.04772534722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45959.04772534722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45959.04772534722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45959.04772534722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45959.04772534722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45959.04772534722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45959.04772534722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45959.04772534722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45959.04772534722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45959.04772534722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45959.04772534722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45959.04772534722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45959.04772534722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45959.04772534722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45959.04772534722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45959.04772534722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45959.04772534722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45959.04772534722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45959.04772534722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45959.04772534722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45959.04772534722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45959.04772534722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45959.04772534722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45959.04772534722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45959.04772534722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45959.04772534722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45959.04772534722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45959.04772534722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45959.04772534722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45959.04772534722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45959.04772534722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45959.04772534722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45959.04772534722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45959.04772534722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45959.04772534722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45959.04772534722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45959.04772534722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45959.04772534722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45959.04772534722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45959.04772534722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45959.04772534722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45959.04772534722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45959.04772534722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45959.04772534722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45959.04772534722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45959.04772534722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45959.04772534722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45959.04772534722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45959.04772534722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45959.04772534722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45959.04772534722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45959.04772534722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45959.04772534722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45959.04772534722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45959.04772534722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45959.04772534722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45959.04772534722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45959.04772534722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45959.04772534722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45959.04772534722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45959.04772534722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45959.04772534722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45959.04772534722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45959.04772534722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45959.04772534722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45959.04772534722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45959.04772534722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45959.04772534722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45959.04772534722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45959.04772534722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45959.04772534722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45959.04772534722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45959.04772534722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45959.04772534722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45959.04772534722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45959.04772534722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45959.04772534722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45959.04772534722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45959.04772534722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45959.04772534722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45959.04772534722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45959.04772534722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45959.04772534722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45959.04772534722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45959.04772534722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45959.04772534722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45959.04772534722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45959.04772534722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45959.04772534722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45959.04772534722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45959.04772534722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45959.04772534722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45959.04772534722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45959.04772534722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45959.04772534722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45959.04772534722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45959.04772534722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45959.04772534722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45959.04772534722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45959.04772534722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45959.04772534722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45959.04772534722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45959.04772534722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45959.04772534722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45959.04772534722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45959.04772534722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45959.04772534722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45959.04772534722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45959.04772534722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45959.04772534722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45959.04772534722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45959.04772534722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45959.04772534722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45959.04772534722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45959.04772534722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45959.04772534722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45959.04772534722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45959.04772534722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45959.04772534722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45959.04772534722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45959.04772534722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45959.04772534722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45959.04772534722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45959.04772534722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45959.04772534722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45959.04772534722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45959.04772534722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45959.04772534722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45959.04772534722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45959.04772534722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45959.04772534722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45959.04772534722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45959.04772534722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45959.04772534722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45959.04772534722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45959.04772534722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45959.04772534722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45959.04772534722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45959.04772534722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45959.04772534722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45959.04772534722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45959.04772534722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45959.04772534722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45959.04772534722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45959.04772534722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45959.04772534722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45959.04772534722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45959.04772534722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45959.04772534722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45959.04772534722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45959.04772534722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45959.04772534722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45959.04772534722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45959.04772534722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45959.04772534722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45959.04772534722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45959.04772534722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45959.04772534722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45959.04772534722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45959.04772534722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45959.04772534722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45959.04772534722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45959.04772534722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45959.04772534722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45959.04772534722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45959.04772534722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45959.04772534722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45959.04772534722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45959.04772534722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45959.04772534722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45959.04772534722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45959.04772534722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45959.04772534722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45959.04772534722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45959.04772534722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45959.04772534722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45959.04772534722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45959.04772534722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45959.04772534722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45959.04772534722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45959.04772534722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45959.04772534722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45959.04772534722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45959.04772534722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45959.04772534722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45959.04772534722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45959.04772534722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45959.04772534722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45959.04772534722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45959.04772534722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45959.04772534722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45959.04772534722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45959.04772534722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45959.04772534722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45959.04772534722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45959.04772534722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45959.04772534722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45959.04772534722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45959.04772534722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45959.04772534722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45959.04772534722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45959.04772534722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45959.04772534722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45959.04772534722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45959.04772534722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45959.04772534722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45959.04772534722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45959.04772534722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45959.04772534722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45959.04772534722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45959.04772534722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45959.04772534722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45959.04772534722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45959.04772534722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45959.04772534722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45959.04772534722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45959.04772534722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45959.04772534722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45959.04772534722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45959.04772534722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45959.04772534722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45959.04772534722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45959.04772534722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45959.04772534722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45959.04772534722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45959.04772534722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45959.04772534722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45959.04772534722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45959.04772534722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45959.04772534722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45959.04772534722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45959.04772534722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45959.04772534722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45959.04772534722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45959.04772534722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45959.04772534722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45959.04772534722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45959.04772534722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45959.04772534722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45959.04772534722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45959.04772534722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45959.04772534722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45959.04772534722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45959.04772534722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45959.04772534722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45959.04772534722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45959.04772534722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45959.04772534722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45959.04772534722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45959.04772534722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45959.04772534722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45959.04772534722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45959.04772534722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45959.04772534722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45959.04772534722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45959.04772534722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45959.04772534722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45959.04772534722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45959.04772534722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45959.04772534722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45959.04772534722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45959.04772534722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45959.04772534722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45959.04772534722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45959.04772534722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45959.04772534722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45959.04772534722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45959.04772534722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45959.04772534722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45959.04772534722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45959.04772534722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45959.04772534722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45959.04772534722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45959.04772534722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45959.04772534722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45959.04772534722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45959.04772534722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45959.04772534722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45959.04772534722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45959.04772534722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45959.04772534722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45959.04772534722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45959.04772534722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45959.04772534722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45959.04772534722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45959.04772534722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45959.04772534722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45959.04772534722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45959.04772534722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45959.04772534722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45959.04772534722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45959.04772534722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45959.04772534722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45959.04772534722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45959.04772534722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45959.04772534722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45959.04772534722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45959.04772534722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45959.04772534722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45959.04772534722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45959.04772534722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45959.04772534722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45959.04772534722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45959.04772534722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45959.04772534722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45959.04772534722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45959.04772534722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45959.04772534722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45959.04772534722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45959.04772534722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45959.04772534722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45959.04772534722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45959.04772534722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45959.04772534722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45959.04772534722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45959.04772534722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45959.04772534722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45959.04772534722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45959.04772534722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45959.04772534722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45959.04772534722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45959.04772534722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45959.04772534722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45959.04772534722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45959.04772534722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45959.04772534722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45959.04772534722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45959.04772534722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45959.04772534722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45959.04772534722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45959.04772534722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45959.04772534722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45959.04772534722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45959.04772534722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45959.04772534722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45959.04772534722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45959.04772534722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45959.04772534722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45959.04772534722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45959.04772534722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45959.04772534722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45959.04772534722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45959.04772534722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45959.04772534722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45959.04772534722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45959.04772534722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45959.04772534722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45959.04772534722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45959.04772534722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45959.04772534722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45959.04772534722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45959.04772534722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45959.04772534722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45959.04772534722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45959.04772534722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45959.04772534722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45959.04772534722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45959.04772534722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45959.04772534722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45959.04772534722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45959.04772534722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45959.04772534722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45959.04772534722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45959.04772534722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45959.04772534722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45959.04772534722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45959.04772534722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45959.04772534722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45959.04772534722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45959.04772534722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45959.04772534722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45959.04772534722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45959.04772534722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45959.04772534722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45959.04772534722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45959.04772534722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45959.04772534722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45959.04772534722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45959.04772534722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45959.04772534722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45959.04772534722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45959.04772534722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45959.04772534722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45959.04772534722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45959.04772534722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45959.04772534722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45959.04772534722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45959.04772534722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45959.04772534722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45959.04772534722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45959.04772534722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45959.04772534722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45959.04772534722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45959.04772534722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45959.04772534722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45959.04772534722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45959.04772534722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45959.04772534722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45959.04772534722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45959.04772534722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45959.04772534722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45959.04772534722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45959.04772534722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45959.04772534722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45959.04772534722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45959.04772534722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45959.04772534722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45959.04772534722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45959.04772534722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45959.04772534722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45959.04772534722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45959.04772534722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45959.04772534722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45959.04772534722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45959.04772534722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45959.04772534722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45959.04772534722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45959.04772534722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45959.04772534722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45959.04772534722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45959.04772534722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45959.04772534722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45959.04772534722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45959.04772534722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45959.04772534722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45959.04772534722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45959.04772534722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45959.04772534722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45959.04772534722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45959.04772534722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45959.04772534722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45959.04772534722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45959.04772534722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45959.04772534722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45959.04772534722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45959.04772534722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45959.04772534722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45959.04772534722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45959.04772534722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45959.04772534722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45959.04772534722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45959.04772534722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45959.04772534722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45959.04772534722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45959.04772534722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45959.04772534722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45959.04772534722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45959.04772534722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45959.04772534722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45959.04772534722</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255.56700775462377</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0.17203090277325828</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0.12341979166376404</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45959.04772534722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45959.04772534722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45959.04772534722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45959.04772534722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45959.04772534722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45959.04772534722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45959.04772534722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45959.04772534722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45959.04772534722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45959.04772534722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45959.04772534722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45959.04772534722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45959.04772534722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45959.04772534722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45959.04772534722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45959.04772534722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45959.04772534722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45959.04772534722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45959.04772534722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45959.04772534722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45959.04772534722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45959.04772534722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45959.04772534722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45959.04772534722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45959.04772534722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45959.04772534722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45959.04772534722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45959.04772534722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45959.04772534722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45959.04772534722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45959.04772534722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45959.04772534722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45959.04772534722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45959.04772534722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45959.04772534722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45959.04772534722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45959.04772534722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45959.04772534722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45959.04772534722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45959.04772534722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45959.04772534722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45959.04772534722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45959.04772534722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45959.04772534722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45959.04772534722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45959.04772534722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45959.04772534722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45959.04772534722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45959.04772534722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45959.04772534722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45959.04772534722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45959.04772534722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45959.04772534722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45959.04772534722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45959.04772534722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45959.04772534722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45959.04772534722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45959.04772534722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45959.04772534722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45959.04772534722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45959.04772534722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45959.04772534722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45959.04772534722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45959.04772534722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45959.04772534722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45959.04772534722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45959.04772534722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45959.04772534722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45959.04772534722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45959.04772534722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45959.04772534722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45959.04772534722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45959.04772534722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45959.04772534722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45959.04772534722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45959.04772534722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45959.04772534722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45959.04772534722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45959.04772534722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45959.04772534722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45959.04772534722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45959.04772534722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45959.04772534722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45959.04772534722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45959.04772534722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45959.04772534722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45959.04772534722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45959.04772534722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45959.04772534722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45959.04772534722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45959.04772534722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45959.04772534722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45959.04772534722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45959.04772534722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45959.04772534722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45959.04772534722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45959.04772534722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45959.04772534722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45959.04772534722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45959.04772534722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45959.04772534722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45959.04772534722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45959.04772534722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45959.04772534722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45959.04772534722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45959.04772534722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45959.04772534722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45959.04772534722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45959.04772534722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45959.04772534722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45959.04772534722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45959.04772534722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45959.04772534722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45959.04772534722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45959.04772534722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45959.04772534722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45959.04772534722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45959.04772534722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45959.04772534722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45959.04772534722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45959.04772534722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45959.04772534722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45959.04772534722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45959.04772534722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45959.04772534722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45959.04772534722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45959.04772534722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45959.04772534722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45959.04772534722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45959.04772534722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45959.04772534722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45959.04772534722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45959.04772534722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45959.04772534722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45959.04772534722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45959.04772534722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45959.04772534722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45959.04772534722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45959.04772534722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45959.04772534722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45959.04772534722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45959.04772534722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45959.04772534722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45959.04772534722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45959.04772534722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45959.04772534722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45959.04772534722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45959.04772534722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45959.04772534722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45959.04772534722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45959.04772534722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45959.04772534722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45959.04772534722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45959.04772534722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45959.04772534722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45959.04772534722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45959.04772534722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45959.04772534722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45959.04772534722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45959.04772534722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45959.04772534722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45959.04772534722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45959.04772534722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45959.04772534722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45959.04772534722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45959.04772534722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45959.04772534722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45959.04772534722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45959.04772534722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45959.04772534722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45959.04772534722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45959.04772534722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45959.04772534722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45959.04772534722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45959.04772534722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45959.04772534722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45959.04772534722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67.215665162031655</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32.85884803240333</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10.386614236107562</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7</v>
      </c>
      <c r="D5" s="152" t="s">
        <v>36066</v>
      </c>
      <c r="E5" s="152" t="s">
        <v>39083</v>
      </c>
      <c r="F5" s="153">
        <v>45959.002881944441</v>
      </c>
      <c r="G5" s="154">
        <f ca="1">IFERROR(NOW()-F5,"")</f>
        <v>4.4843402778496966E-2</v>
      </c>
      <c r="H5" s="153">
        <v>45958.995023148149</v>
      </c>
      <c r="I5" s="152" t="str">
        <f>IFERROR(VLOOKUP(D5,DB!A:F,6,0),"")</f>
        <v>Generator-DG</v>
      </c>
      <c r="J5" s="152" t="str">
        <f>IFERROR(VLOOKUP(D5,DB!A:G,7,0),"")</f>
        <v>In progress</v>
      </c>
      <c r="K5" s="152" t="s">
        <v>39107</v>
      </c>
      <c r="L5" s="152" t="str">
        <f>IFERROR(VLOOKUP(D5,DB!A:I,9,0),"")</f>
        <v>Latis</v>
      </c>
    </row>
    <row r="6" spans="1:13" ht="15">
      <c r="A6" s="152"/>
      <c r="B6" s="152" t="str">
        <f>IFERROR(VLOOKUP(D6,DB!A:K,11,0),"")</f>
        <v/>
      </c>
      <c r="C6" s="152"/>
      <c r="D6" s="152"/>
      <c r="E6" s="152"/>
      <c r="F6" s="153"/>
      <c r="G6" s="154">
        <f ca="1">IFERROR(NOW()-F6,"")</f>
        <v>45959.04772534722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45959.04772534722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45959.04772534722</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45959.04772534722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45959.04772534722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45959.04772534722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45959.04772534722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45959.04772534722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45959.04772534722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45959.04772534722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45959.04772534722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45959.04772534722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45959.04772534722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45959.04772534722</v>
      </c>
      <c r="H19" s="153"/>
      <c r="I19" s="152" t="str">
        <f>IFERROR(VLOOKUP(D19,DB!A:F,6,0),"")</f>
        <v/>
      </c>
      <c r="J19" s="152" t="str">
        <f>IFERROR(VLOOKUP(D19,DB!A:G,7,0),"")</f>
        <v/>
      </c>
      <c r="K19" s="152"/>
      <c r="L19" s="152" t="str">
        <f>IFERROR(VLOOKUP(D19,DB!A:I,9,0),"")</f>
        <v/>
      </c>
    </row>
    <row r="20" spans="1:12" ht="15.75">
      <c r="A20" s="152"/>
      <c r="B20" s="152" t="str">
        <f>IFERROR(VLOOKUP(D20,DB!A:K,11,0),"")</f>
        <v/>
      </c>
      <c r="C20" s="152"/>
      <c r="D20" s="178"/>
      <c r="E20" s="152"/>
      <c r="F20" s="153"/>
      <c r="G20" s="154">
        <f ca="1">IFERROR(NOW()-F20,"")</f>
        <v>45959.04772534722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45959.04772534722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45959.04772534722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45959.04772534722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45959.04772534722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45959.04772534722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45959.04772534722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45959.04772534722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45959.04772534722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45959.04772534722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45959.04772534722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45959.04772534722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45959.04772534722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45959.04772534722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45959.04772534722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45959.04772534722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45959.04772534722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45959.04772534722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45959.04772534722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45959.04772534722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45959.04772534722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45959.04772534722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45959.04772534722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45959.04772534722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45959.04772534722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45959.04772534722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45959.04772534722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45959.04772534722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45959.04772534722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45959.04772534722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45959.04772534722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45959.04772534722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45959.04772534722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45959.04772534722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45959.04772534722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45959.04772534722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45959.04772534722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45959.04772534722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45959.04772534722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45959.04772534722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45959.04772534722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45959.04772534722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45959.04772534722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45959.04772534722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45959.04772534722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45959.04772534722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45959.04772534722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45959.04772534722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45959.04772534722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45959.04772534722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45959.04772534722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45959.04772534722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45959.04772534722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45959.04772534722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45959.04772534722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45959.04772534722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45959.04772534722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45959.04772534722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45959.04772534722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45959.04772534722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45959.04772534722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45959.04772534722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45959.04772534722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45959.04772534722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45959.04772534722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45959.04772534722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45959.04772534722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45959.04772534722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45959.04772534722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45959.04772534722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45959.04772534722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45959.04772534722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45959.04772534722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45959.04772534722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45959.04772534722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45959.04772534722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45959.04772534722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45959.04772534722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45959.04772534722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45959.04772534722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45959.04772534722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45959.04772534722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45959.04772534722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45959.04772534722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45959.04772534722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45959.04772534722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45959.04772534722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45959.04772534722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45959.04772534722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45959.04772534722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45959.04772534722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45959.04772534722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45959.04772534722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45959.04772534722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45959.04772534722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45959.04772534722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45959.04772534722</v>
      </c>
      <c r="H116" s="153"/>
      <c r="I116" s="152" t="str">
        <f>IFERROR(VLOOKUP(D116,DB!A:F,6,0),"")</f>
        <v/>
      </c>
      <c r="J116" s="152" t="str">
        <f>IFERROR(VLOOKUP(D116,DB!A:G,7,0),"")</f>
        <v/>
      </c>
      <c r="K116" s="152"/>
      <c r="L116" s="152" t="str">
        <f>IFERROR(VLOOKUP(D116,DB!A:I,9,0),"")</f>
        <v/>
      </c>
    </row>
    <row r="117" spans="1:12" ht="15">
      <c r="A117" s="158"/>
      <c r="B117" s="158" t="str">
        <f>IFERROR(VLOOKUP(D117,DB!A:K,11,0),"")</f>
        <v/>
      </c>
      <c r="C117" s="158"/>
      <c r="D117" s="158"/>
      <c r="E117" s="158"/>
      <c r="F117" s="159"/>
      <c r="G117" s="160">
        <f ca="1">IFERROR(NOW()-F117,"")</f>
        <v>45959.04772534722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45959.04772534722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45959.04772534722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45959.04772534722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45959.04772534722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45959.04772534722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45959.04772534722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45959.04772534722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45959.04772534722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45959.04772534722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45959.04772534722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45959.04772534722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45959.04772534722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45959.04772534722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45959.04772534722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45959.04772534722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45959.04772534722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45959.04772534722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45959.04772534722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45959.04772534722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45959.04772534722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45959.04772534722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45959.04772534722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45959.04772534722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45959.04772534722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45959.04772534722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45959.04772534722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45959.04772534722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45959.04772534722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45959.04772534722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45959.04772534722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45959.04772534722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45959.04772534722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45959.04772534722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45959.04772534722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45959.04772534722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45959.04772534722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45959.04772534722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45959.04772534722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45959.04772534722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45959.04772534722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45959.04772534722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45959.04772534722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45959.04772534722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45959.04772534722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45959.04772534722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45959.04772534722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45959.04772534722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45959.04772534722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45959.04772534722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45959.04772534722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45959.04772534722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45959.04772534722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45959.04772534722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45959.04772534722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45959.04772534722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45959.04772534722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45959.04772534722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45959.04772534722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45959.04772534722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45959.04772534722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45959.04772534722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45959.04772534722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45959.04772534722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45959.04772534722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45959.04772534722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45959.04772534722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45959.04772534722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45959.04772534722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45959.04772534722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45959.04772534722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45959.04772534722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45959.04772534722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45959.04772534722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45959.04772534722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45959.04772534722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45959.04772534722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45959.04772534722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45959.04772534722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45959.04772534722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45959.04772534722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45959.04772534722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45959.04772534722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45959.04772534722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45959.04772534722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45959.04772534722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45959.04772534722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45959.04772534722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45959.04772534722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45959.04772534722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45959.04772534722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45959.04772534722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45959.04772534722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45959.04772534722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45959.04772534722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45959.04772534722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45959.04772534722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45959.04772534722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45959.04772534722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45959.04772534722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45959.04772534722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45959.04772534722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45959.04772534722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45959.04772534722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45959.04772534722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45959.04772534722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45959.04772534722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45959.04772534722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45959.04772534722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45959.04772534722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45959.04772534722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45959.04772534722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45959.04772534722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45959.04772534722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45959.04772534722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45959.04772534722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45959.04772534722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45959.04772534722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45959.04772534722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45959.04772534722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45959.04772534722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45959.04772534722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45959.04772534722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45959.04772534722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45959.04772534722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45959.04772534722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45959.04772534722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45959.04772534722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45959.04772534722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45959.04772534722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45959.04772534722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45959.04772534722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45959.04772534722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45959.04772534722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45959.04772534722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45959.04772534722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45959.04772534722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45959.04772534722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45959.04772534722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45959.04772534722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45959.04772534722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45959.04772534722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45959.04772534722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45959.04772534722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45959.04772534722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45959.04772534722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45959.04772534722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45959.04772534722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45959.04772534722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45959.04772534722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45959.04772534722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45959.04772534722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45959.04772534722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45959.04772534722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45959.04772534722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45959.04772534722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45959.04772534722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45959.04772534722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45959.04772534722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45959.04772534722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45959.04772534722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45959.04772534722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45959.04772534722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45959.04772534722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45959.04772534722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45959.04772534722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45959.04772534722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45959.04772534722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45959.04772534722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45959.04772534722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45959.04772534722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45959.04772534722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45959.04772534722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45959.04772534722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45959.04772534722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45959.04772534722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45959.04772534722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45959.04772534722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45959.04772534722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45959.04772534722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45959.04772534722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45959.04772534722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45959.04772534722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45959.04772534722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45959.04772534722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45959.04772534722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45959.04772534722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45959.04772534722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45959.04772534722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45959.04772534722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45959.04772534722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45959.04772534722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45959.04772534722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45959.04772534722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45959.04772534722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45959.04772534722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45959.04772534722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45959.04772534722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45959.04772534722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45959.04772534722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45959.04772534722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45959.04772534722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45959.04772534722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45959.04772534722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45959.04772534722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45959.04772534722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45959.04772534722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45959.04772534722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45959.04772534722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45959.04772534722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45959.04772534722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45959.04772534722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45959.04772534722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45959.04772534722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45959.04772534722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45959.04772534722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45959.04772534722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45959.04772534722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45959.04772534722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45959.04772534722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45959.04772534722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45959.04772534722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45959.04772534722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45959.04772534722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45959.04772534722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45959.04772534722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45959.04772534722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45959.04772534722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45959.04772534722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45959.04772534722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45959.04772534722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45959.04772534722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45959.04772534722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45959.04772534722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45959.04772534722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45959.04772534722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45959.04772534722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45959.04772534722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45959.04772534722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45959.04772534722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45959.04772534722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45959.04772534722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45959.04772534722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45959.04772534722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45959.04772534722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45959.04772534722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45959.04772534722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45959.04772534722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45959.04772534722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45959.04772534722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45959.04772534722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45959.04772534722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45959.04772534722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45959.04772534722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45959.04772534722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45959.04772534722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45959.04772534722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45959.04772534722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45959.04772534722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45959.04772534722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45959.04772534722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45959.04772534722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45959.04772534722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45959.04772534722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45959.04772534722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45959.04772534722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45959.04772534722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45959.04772534722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45959.04772534722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45959.04772534722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45959.04772534722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45959.04772534722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45959.04772534722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45959.04772534722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45959.04772534722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45959.04772534722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45959.04772534722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45959.04772534722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45959.04772534722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45959.04772534722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45959.04772534722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45959.04772534722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45959.04772534722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45959.04772534722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45959.04772534722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45959.04772534722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45959.04772534722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45959.04772534722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45959.04772534722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45959.04772534722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45959.04772534722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45959.04772534722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45959.04772534722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45959.04772534722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45959.04772534722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45959.04772534722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45959.04772534722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45959.04772534722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45959.04772534722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45959.04772534722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45959.04772534722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45959.04772534722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45959.04772534722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45959.04772534722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45959.04772534722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45959.04772534722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45959.04772534722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45959.04772534722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45959.04772534722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45959.04772534722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45959.04772534722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45959.04772534722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45959.04772534722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45959.04772534722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45959.04772534722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45959.04772534722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45959.04772534722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45959.04772534722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45959.04772534722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45959.04772534722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45959.04772534722</v>
      </c>
      <c r="H437" s="159"/>
      <c r="I437" s="158" t="str">
        <f>IFERROR(VLOOKUP(D437,DB!A:F,6,0),"")</f>
        <v/>
      </c>
      <c r="J437" s="158" t="str">
        <f>IFERROR(VLOOKUP(D437,DB!A:G,7,0),"")</f>
        <v/>
      </c>
      <c r="K437" s="158"/>
      <c r="L437" s="158" t="str">
        <f>IFERROR(VLOOKUP(D437,DB!A:I,9,0),"")</f>
        <v/>
      </c>
    </row>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7" ht="15"/>
    <row r="548" ht="15"/>
    <row r="550" ht="15"/>
    <row r="551" ht="15"/>
    <row r="552" ht="15"/>
    <row r="553" ht="15"/>
    <row r="555" ht="15"/>
    <row r="556" ht="15"/>
    <row r="563" ht="15"/>
    <row r="564" ht="15"/>
    <row r="565" ht="15"/>
    <row r="566" ht="15"/>
    <row r="567" ht="15"/>
    <row r="568" ht="15"/>
    <row r="571" ht="15"/>
    <row r="572" ht="15"/>
    <row r="573" ht="15"/>
    <row r="574" ht="15"/>
    <row r="575" ht="15"/>
    <row r="576" ht="15"/>
    <row r="577" ht="15"/>
    <row r="578" ht="15"/>
    <row r="579" ht="15"/>
    <row r="580" ht="15"/>
    <row r="581" ht="15"/>
    <row r="582"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8" ht="15"/>
    <row r="639" ht="15"/>
    <row r="676" ht="15"/>
    <row r="677" ht="15"/>
    <row r="678" ht="15"/>
    <row r="679" ht="15"/>
    <row r="680" ht="15"/>
    <row r="681" ht="15"/>
    <row r="682" ht="15"/>
    <row r="683" ht="15"/>
    <row r="684" ht="15"/>
    <row r="685"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68" ht="15"/>
    <row r="770" ht="15"/>
    <row r="771"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975" ht="15"/>
    <row r="976" ht="15"/>
    <row r="977" ht="15"/>
    <row r="978" ht="15"/>
    <row r="979" ht="15"/>
    <row r="980" ht="15"/>
    <row r="986" ht="15"/>
    <row r="987" ht="15"/>
    <row r="988" ht="15"/>
    <row r="989" ht="15"/>
    <row r="990" ht="15"/>
    <row r="991" ht="15"/>
    <row r="992"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3" ht="15"/>
    <row r="1044" ht="15"/>
    <row r="1050" ht="15"/>
    <row r="1051" ht="15"/>
    <row r="1053" ht="15"/>
    <row r="1054" ht="15"/>
    <row r="1055" ht="15"/>
    <row r="1056" ht="15"/>
    <row r="1057" ht="15"/>
    <row r="1058" ht="15"/>
    <row r="1059" ht="15"/>
    <row r="1061" ht="15"/>
    <row r="1062" ht="15"/>
    <row r="1063"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39" ht="15"/>
    <row r="1140" ht="15"/>
    <row r="1141" ht="15"/>
    <row r="1142" ht="15"/>
    <row r="1143" ht="15"/>
    <row r="1144" ht="15"/>
    <row r="1145" ht="15"/>
    <row r="1147" ht="15"/>
    <row r="1148" ht="15"/>
    <row r="1149" ht="15"/>
    <row r="1150" ht="15"/>
    <row r="1151" ht="15"/>
    <row r="1152" ht="15"/>
    <row r="1153" ht="15"/>
    <row r="1154" ht="15"/>
    <row r="1155" ht="15"/>
    <row r="1156" ht="15"/>
    <row r="1157" ht="15"/>
    <row r="1158" ht="15"/>
    <row r="1161" ht="15"/>
    <row r="1162" ht="15"/>
    <row r="1163" ht="15"/>
    <row r="1164" ht="15"/>
    <row r="1165" ht="15"/>
    <row r="1166" ht="15"/>
    <row r="1167" ht="15"/>
    <row r="1169" ht="15"/>
    <row r="1170" ht="15"/>
    <row r="1171" ht="15"/>
    <row r="1172" ht="15"/>
    <row r="1173" ht="15"/>
    <row r="1174" ht="15"/>
    <row r="1175" ht="15"/>
    <row r="1176" ht="15"/>
    <row r="1177" ht="15"/>
    <row r="1178" ht="15"/>
    <row r="1179" ht="15"/>
    <row r="1181" ht="15"/>
    <row r="1182" ht="15"/>
    <row r="1183" ht="15"/>
    <row r="1184" ht="15"/>
    <row r="1185" ht="15"/>
    <row r="1186" ht="15"/>
    <row r="1187" ht="15"/>
    <row r="1188" ht="15"/>
    <row r="1189" ht="15"/>
    <row r="1190" ht="15"/>
    <row r="1198" ht="15"/>
    <row r="1199" ht="15"/>
    <row r="1202" ht="15"/>
    <row r="1203" ht="15"/>
    <row r="1204" ht="15"/>
    <row r="1205" ht="15"/>
    <row r="1206" ht="15"/>
    <row r="1207" ht="15"/>
    <row r="1208" ht="15"/>
    <row r="1209" ht="15"/>
    <row r="1212" ht="15"/>
    <row r="1213" ht="15"/>
    <row r="1214" ht="15"/>
    <row r="1215" ht="15"/>
    <row r="1216" ht="15"/>
    <row r="1217" ht="15"/>
    <row r="1218" ht="15"/>
    <row r="1219" ht="15"/>
    <row r="1220" ht="15"/>
    <row r="1221" ht="15"/>
    <row r="1222" ht="15"/>
    <row r="1223" ht="15"/>
    <row r="1225" ht="15"/>
    <row r="1226" ht="15"/>
    <row r="1227" ht="15"/>
    <row r="1230" ht="15"/>
    <row r="1232" ht="15"/>
    <row r="1234" ht="15"/>
    <row r="1237" ht="15"/>
    <row r="1238" ht="15"/>
    <row r="1239" ht="15"/>
    <row r="1241" ht="15"/>
    <row r="1243" ht="15"/>
    <row r="1244" ht="15"/>
    <row r="1245" ht="15"/>
    <row r="1246" ht="15"/>
    <row r="1247" ht="15"/>
    <row r="1249" ht="15"/>
    <row r="1250" ht="15"/>
    <row r="1251" ht="15"/>
    <row r="1252" ht="15"/>
    <row r="1254" ht="15"/>
    <row r="1256" ht="15"/>
    <row r="1257" ht="15"/>
    <row r="1259" ht="15"/>
    <row r="1260" ht="15"/>
    <row r="1261" ht="15"/>
    <row r="1262" ht="15"/>
    <row r="1264" ht="15"/>
    <row r="1266" ht="15"/>
    <row r="1267" ht="15"/>
    <row r="1268" ht="15"/>
    <row r="1269" ht="15"/>
    <row r="1271" ht="15"/>
    <row r="1272" ht="15"/>
    <row r="1273" ht="15"/>
    <row r="1274" ht="15"/>
    <row r="1275" ht="15"/>
    <row r="1276" ht="15"/>
    <row r="1277" ht="15"/>
    <row r="1280" ht="15"/>
    <row r="1282" ht="15"/>
    <row r="1283" ht="15"/>
    <row r="1284" ht="15"/>
    <row r="1285" ht="15"/>
    <row r="1286" ht="15"/>
    <row r="1287" ht="15"/>
    <row r="1288" ht="15"/>
    <row r="1289" ht="15"/>
    <row r="1292" ht="15"/>
    <row r="1293" ht="15"/>
    <row r="1295" ht="15"/>
    <row r="1297" ht="15"/>
    <row r="1298" ht="15"/>
    <row r="1299" ht="15"/>
    <row r="1300" ht="15"/>
    <row r="1301" ht="15"/>
  </sheetData>
  <dataValidations count="2">
    <dataValidation allowBlank="1" showInputMessage="1" showErrorMessage="1" sqref="E1" xr:uid="{920C6338-E771-4DAE-8C89-92A9093EA4DE}"/>
    <dataValidation type="list" allowBlank="1" showInputMessage="1" showErrorMessage="1" sqref="E2:E43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0.26839664351427928</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t="s">
        <v>39110</v>
      </c>
      <c r="B3" s="103" t="str">
        <f>IFERROR(VLOOKUP(D3,DB!A:K,11,0),"")</f>
        <v>R6</v>
      </c>
      <c r="C3" s="105">
        <v>1</v>
      </c>
      <c r="D3" s="173" t="s">
        <v>38646</v>
      </c>
      <c r="E3" s="106" t="s">
        <v>38998</v>
      </c>
      <c r="F3" s="107">
        <v>45959.010879629626</v>
      </c>
      <c r="G3" s="77">
        <f ca="1">IFERROR(NOW()-F3,"-")</f>
        <v>3.6845717593678273E-2</v>
      </c>
      <c r="H3" s="107">
        <v>45959.004826388889</v>
      </c>
      <c r="I3" s="103" t="str">
        <f>IFERROR(VLOOKUP(D3,DB!A:F,6,0),"")</f>
        <v>SCECO</v>
      </c>
      <c r="J3" s="102" t="str">
        <f>IFERROR(VLOOKUP(D3,DB!A:G,7,0),"")</f>
        <v>No BB Shifted</v>
      </c>
      <c r="K3" s="108" t="s">
        <v>39111</v>
      </c>
      <c r="L3" s="109" t="str">
        <f>IFERROR(VLOOKUP(D3,DB!A:I,9,0),"")</f>
        <v>Latis</v>
      </c>
    </row>
    <row r="4" spans="1:16383" ht="31.5" customHeight="1">
      <c r="A4" s="104"/>
      <c r="B4" s="103" t="str">
        <f>IFERROR(VLOOKUP(D4,DB!A:K,11,0),"")</f>
        <v/>
      </c>
      <c r="C4" s="105"/>
      <c r="D4" s="103"/>
      <c r="E4" s="106"/>
      <c r="F4" s="107"/>
      <c r="G4" s="77">
        <f ca="1">IFERROR(NOW()-F4,"-")</f>
        <v>45959.04772534722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45959.04772534722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45959.04772534722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45959.04772534722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45959.04772534722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45959.04772534722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45959.04772534722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45959.04772534722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45959.04772534722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45959.04772534722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45959.04772534722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45959.04772534722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45959.04772534722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45959.04772534722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45959.04772534722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45959.04772534722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45959.04772534722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45959.04772534722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45959.04772534722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45959.04772534722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45959.04772534722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45959.04772534722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45959.04772534722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45959.04772534722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45959.04772534722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45959.04772534722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45959.04772534722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45959.04772534722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45959.04772534722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45959.04772534722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45959.04772534722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45959.04772534722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45959.04772534722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45959.04772534722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45959.04772534722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45959.04772534722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45959.04772534722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45959.04772534722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45959.04772534722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45959.04772534722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45959.04772534722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45959.04772534722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45959.04772534722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45959.04772534722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45959.04772534722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45959.04772534722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45959.04772534722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45959.04772534722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45959.04772534722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45959.04772534722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45959.04772534722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45959.04772534722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45959.04772534722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45959.04772534722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45959.04772534722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45959.04772534722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45959.04772534722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45959.04772534722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45959.04772534722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45959.04772534722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45959.04772534722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45959.04772534722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45959.04772534722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45959.04772534722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45959.04772534722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45959.04772534722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45959.04772534722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45959.04772534722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45959.04772534722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45959.04772534722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45959.04772534722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45959.04772534722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45959.04772534722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45959.04772534722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45959.04772534722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45959.04772534722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45959.04772534722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45959.04772534722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45959.04772534722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45959.04772534722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45959.04772534722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45959.04772534722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45959.04772534722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45959.04772534722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45959.04772534722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45959.04772534722</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2025-10-28T22:08:57Z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