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13" documentId="120_S{2AC9BD13-BADA-5192-A53E-5A8FF88502F6}" xr6:coauthVersionLast="47" xr6:coauthVersionMax="47" xr10:uidLastSave="{7A9B90EA-CAA9-4491-AB11-E7BD59C61B7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<sst xmlns="http://schemas.openxmlformats.org/spreadsheetml/2006/main" count="181598" uniqueCount="39214">
  <si>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</si>
  <si>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</si>
  <si>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</si>
  <si>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</si>
  <si>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</si>
  <si>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</si>
  <si>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</si>
  <si>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</si>
  <si>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</si>
  <si>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</si>
  <si>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</si>
  <si>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</si>
  <si>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</si>
  <si>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</si>
  <si>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</si>
  <si>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</si>
  <si>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</si>
  <si>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</si>
  <si>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</si>
  <si>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</si>
  <si>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</si>
  <si>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</si>
  <si>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</si>
  <si>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</si>
  <si>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</si>
  <si>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</si>
  <si>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</si>
  <si>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</si>
  <si>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</si>
  <si>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</si>
  <si>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</si>
  <si>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</si>
  <si>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</si>
  <si>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</si>
  <si>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</si>
  <si>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</si>
  <si>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</si>
  <si>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</si>
  <si>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</si>
  <si>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</si>
  <si>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</si>
  <si>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</si>
  <si>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</si>
  <si>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</si>
  <si>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</si>
  <si>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</si>
  <si>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</si>
  <si>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</si>
  <si>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</si>
  <si>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</si>
  <si>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</si>
  <si>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</si>
  <si>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</si>
  <si>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</si>
  <si>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</si>
  <si>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</si>
  <si>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</si>
  <si>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</si>
  <si>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</si>
  <si>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</si>
  <si>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</si>
  <si>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</si>
  <si>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</si>
  <si>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</si>
  <si>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</si>
  <si>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</si>
  <si>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</si>
  <si>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</si>
  <si>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</si>
  <si>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</si>
  <si>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</si>
  <si>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</si>
  <si>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</si>
  <si>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</si>
  <si>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</si>
  <si>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</si>
  <si>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</si>
  <si>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</si>
  <si>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</si>
  <si>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</si>
  <si>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</si>
  <si>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</si>
  <si>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</si>
  <si>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</si>
  <si>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</si>
  <si>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</si>
  <si>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</si>
  <si>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</si>
  <si>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</si>
  <si>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</si>
  <si>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</si>
  <si>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</si>
  <si>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</si>
  <si>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</si>
  <si>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</si>
  <si>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</si>
  <si>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</si>
  <si>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</si>
  <si>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</si>
  <si>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</si>
  <si>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</si>
  <si>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</si>
  <si>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</si>
  <si>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</si>
  <si>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</si>
  <si>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</si>
  <si>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</si>
  <si>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</si>
  <si>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</si>
  <si>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</si>
  <si>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</si>
  <si>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</si>
  <si>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</si>
  <si>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</si>
  <si>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</si>
  <si>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</si>
  <si>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</si>
  <si>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</si>
  <si>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</si>
  <si>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</si>
  <si>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</si>
  <si>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</si>
  <si>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</si>
  <si>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</si>
  <si>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</si>
  <si>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</si>
  <si>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</si>
  <si>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</si>
  <si>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</si>
  <si>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</si>
  <si>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</si>
  <si>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</si>
  <si>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</si>
  <si>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</si>
  <si>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</si>
  <si>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</si>
  <si>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</si>
  <si>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</si>
  <si>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</si>
  <si>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</si>
  <si>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</si>
  <si>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</si>
  <si>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</si>
  <si>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</si>
  <si>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</si>
  <si>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</si>
  <si>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</si>
  <si>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</si>
  <si>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</si>
  <si>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</si>
  <si>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</si>
  <si>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</si>
  <si>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</si>
  <si>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</si>
  <si>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</si>
  <si>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</si>
  <si>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</si>
  <si>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</si>
  <si>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</si>
  <si>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</si>
  <si>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</si>
  <si>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</si>
  <si>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</si>
  <si>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</si>
  <si>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</si>
  <si>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</si>
  <si>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</si>
  <si>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</si>
  <si>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</si>
  <si>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</si>
  <si>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</si>
  <si>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</si>
  <si>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</si>
  <si>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</si>
  <si>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</si>
  <si>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</si>
  <si>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</si>
  <si>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</si>
  <si>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</si>
  <si>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</si>
  <si>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</si>
  <si>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</si>
  <si>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</si>
  <si>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</si>
  <si>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</si>
  <si>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</si>
  <si>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</si>
  <si>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</si>
  <si>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</si>
  <si>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</si>
  <si>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</si>
  <si>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</si>
  <si>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</si>
  <si>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</si>
  <si>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</si>
  <si>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</si>
  <si>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</si>
  <si>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</si>
  <si>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</si>
  <si>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</si>
  <si>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</si>
  <si>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</si>
  <si>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</si>
  <si>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</si>
  <si>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</si>
  <si>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</si>
  <si>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</si>
  <si>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</si>
  <si>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</si>
  <si>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</si>
  <si>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</si>
  <si>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</si>
  <si>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</si>
  <si>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</si>
  <si>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</si>
  <si>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</si>
  <si>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</si>
  <si>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</si>
  <si>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</si>
  <si>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</si>
  <si>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</si>
  <si>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</si>
  <si>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</si>
  <si>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</si>
  <si>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</si>
  <si>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</si>
  <si>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</si>
  <si>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</si>
  <si>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</si>
  <si>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</si>
  <si>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</si>
  <si>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</si>
  <si>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</si>
  <si>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</si>
  <si>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</si>
  <si>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</si>
  <si>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</si>
  <si>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</si>
  <si>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</si>
  <si>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</si>
  <si>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</si>
  <si>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</si>
  <si>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</si>
  <si>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</si>
  <si>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</si>
  <si>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</si>
  <si>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</si>
  <si>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</si>
  <si>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</si>
  <si>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</si>
  <si>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</si>
  <si>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</si>
  <si>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</si>
  <si>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</si>
  <si>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</si>
  <si>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</si>
  <si>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</si>
  <si>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</si>
  <si>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</si>
  <si>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</si>
  <si>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</si>
  <si>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</si>
  <si>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</si>
  <si>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</si>
  <si>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</si>
  <si>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</si>
  <si>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</si>
  <si>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</si>
  <si>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</si>
  <si>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</si>
  <si>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</si>
  <si>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</si>
  <si>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</si>
  <si>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</si>
  <si>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</si>
  <si>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</si>
  <si>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</si>
  <si>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</si>
  <si>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</si>
  <si>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</si>
  <si>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</si>
  <si>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</si>
  <si>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</si>
  <si>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</si>
  <si>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</si>
  <si>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</si>
  <si>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</si>
  <si>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</si>
  <si>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</si>
  <si>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</si>
  <si>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</si>
  <si>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</si>
  <si>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</si>
  <si>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</si>
  <si>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</si>
  <si>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</si>
  <si>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</si>
  <si>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</si>
  <si>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</si>
  <si>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</si>
  <si>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</si>
  <si>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</si>
  <si>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</si>
  <si>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</si>
  <si>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</si>
  <si>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</si>
  <si>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</si>
  <si>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</si>
  <si>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</si>
  <si>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</si>
  <si>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</si>
  <si>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</si>
  <si>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</si>
  <si>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</si>
  <si>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</si>
  <si>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</si>
  <si>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</si>
  <si>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</si>
  <si>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</si>
  <si>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</si>
  <si>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</si>
  <si>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</si>
  <si>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</si>
  <si>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</si>
  <si>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</si>
  <si>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</si>
  <si>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</si>
  <si>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</si>
  <si>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</si>
  <si>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</si>
  <si>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</si>
  <si>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</si>
  <si>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</si>
  <si>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</si>
  <si>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</si>
  <si>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</si>
  <si>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</si>
  <si>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</si>
  <si>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</si>
  <si>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</si>
  <si>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</si>
  <si>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</si>
  <si>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</si>
  <si>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</si>
  <si>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</si>
  <si>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</si>
  <si>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</si>
  <si>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</si>
  <si>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</si>
  <si>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</si>
  <si>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</si>
  <si>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</si>
  <si>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</si>
  <si>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</si>
  <si>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</si>
  <si>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</si>
  <si>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</si>
  <si>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</si>
  <si>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</si>
  <si>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</si>
  <si>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</si>
  <si>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</si>
  <si>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</si>
  <si>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</si>
  <si>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</si>
  <si>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</si>
  <si>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</si>
  <si>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</si>
  <si>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</si>
  <si>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</si>
  <si>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</si>
  <si>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</si>
  <si>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</si>
  <si>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</si>
  <si>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</si>
  <si>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</si>
  <si>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</si>
  <si>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</si>
  <si>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</si>
  <si>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</si>
  <si>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</si>
  <si>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</si>
  <si>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</si>
  <si>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</si>
  <si>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</si>
  <si>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</si>
  <si>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</si>
  <si>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</si>
  <si>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</si>
  <si>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</si>
  <si>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</si>
  <si>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</si>
  <si>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</si>
  <si>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</si>
  <si>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</si>
  <si>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</si>
  <si>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</si>
  <si>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</si>
  <si>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</si>
  <si>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</si>
  <si>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</si>
  <si>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</si>
  <si>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</si>
  <si>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</si>
  <si>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</si>
  <si>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</si>
  <si>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</si>
  <si>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</si>
  <si>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</si>
  <si>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</si>
  <si>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</si>
  <si>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</si>
  <si>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</si>
  <si>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</si>
  <si>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</si>
  <si>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</si>
  <si>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</si>
  <si>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</si>
  <si>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</si>
  <si>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</si>
  <si>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</si>
  <si>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</si>
  <si>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</si>
  <si>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</si>
  <si>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</si>
  <si>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</si>
  <si>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</si>
  <si>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</si>
  <si>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</si>
  <si>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</si>
  <si>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</si>
  <si>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</si>
  <si>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</si>
  <si>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</si>
  <si>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</si>
  <si>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</si>
  <si>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</si>
  <si>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</si>
  <si>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</si>
  <si>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</si>
  <si>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</si>
  <si>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</si>
  <si>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</si>
  <si>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</si>
  <si>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</si>
  <si>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</si>
  <si>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</si>
  <si>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</si>
  <si>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</si>
  <si>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</si>
  <si>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</si>
  <si>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</si>
  <si>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</si>
  <si>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</si>
  <si>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</si>
  <si>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</si>
  <si>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</si>
  <si>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</si>
  <si>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</si>
  <si>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</si>
  <si>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</si>
  <si>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</si>
  <si>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</si>
  <si>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</si>
  <si>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</si>
  <si>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</si>
  <si>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</si>
  <si>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</si>
  <si>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</si>
  <si>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</si>
  <si>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</si>
  <si>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</si>
  <si>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</si>
  <si>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</si>
  <si>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</si>
  <si>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</si>
  <si>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</si>
  <si>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</si>
  <si>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</si>
  <si>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</si>
  <si>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</si>
  <si>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</si>
  <si>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</si>
  <si>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</si>
  <si>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</si>
  <si>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</si>
  <si>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</si>
  <si>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</si>
  <si>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</si>
  <si>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</si>
  <si>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</si>
  <si>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</si>
  <si>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</si>
  <si>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</si>
  <si>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</si>
  <si>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</si>
  <si>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</si>
  <si>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</si>
  <si>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</si>
  <si>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</si>
  <si>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</si>
  <si>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</si>
  <si>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</si>
  <si>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</si>
  <si>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</si>
  <si>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</si>
  <si>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</si>
  <si>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</si>
  <si>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</si>
  <si>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</si>
  <si>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</si>
  <si>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</si>
  <si>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</si>
  <si>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</si>
  <si>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</si>
  <si>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</si>
  <si>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</si>
  <si>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</si>
  <si>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</si>
  <si>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</si>
  <si>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</si>
  <si>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</si>
  <si>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</si>
  <si>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</si>
  <si>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</si>
  <si>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</si>
  <si>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</si>
  <si>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</si>
  <si>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</si>
  <si>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</si>
  <si>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</si>
  <si>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</si>
  <si>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</si>
  <si>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</si>
  <si>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</si>
  <si>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</si>
  <si>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</si>
  <si>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</si>
  <si>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</si>
  <si>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</si>
  <si>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</si>
  <si>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</si>
  <si>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</si>
  <si>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</si>
  <si>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</si>
  <si>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</si>
  <si>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</si>
  <si>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</si>
  <si>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</si>
  <si>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</si>
  <si>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</si>
  <si>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</si>
  <si>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</si>
  <si>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</si>
  <si>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</si>
  <si>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</si>
  <si>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</si>
  <si>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</si>
  <si>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</si>
  <si>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</si>
  <si>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</si>
  <si>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</si>
  <si>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</si>
  <si>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</si>
  <si>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</si>
  <si>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</si>
  <si>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</si>
  <si>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</si>
  <si>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</si>
  <si>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</si>
  <si>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</si>
  <si>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</si>
  <si>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</si>
  <si>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</si>
  <si>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</si>
  <si>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</si>
  <si>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</si>
  <si>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</si>
  <si>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</si>
  <si>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</si>
  <si>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</si>
  <si>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</si>
  <si>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</si>
  <si>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</si>
  <si>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</si>
  <si>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</si>
  <si>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</si>
  <si>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</si>
  <si>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</si>
  <si>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</si>
  <si>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</si>
  <si>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</si>
  <si>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</si>
  <si>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</si>
  <si>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</si>
  <si>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</si>
  <si>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</si>
  <si>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</si>
  <si>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</si>
  <si>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</si>
  <si>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</si>
  <si>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</si>
  <si>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</si>
  <si>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</si>
  <si>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</si>
  <si>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</si>
  <si>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</si>
  <si>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</si>
  <si>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</si>
  <si>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</si>
  <si>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</si>
  <si>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</si>
  <si>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</si>
  <si>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</si>
  <si>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</si>
  <si>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</si>
  <si>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</si>
  <si>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</si>
  <si>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</si>
  <si>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</si>
  <si>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</si>
  <si>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</si>
  <si>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</si>
  <si>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</si>
  <si>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</si>
  <si>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</si>
  <si>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</si>
  <si>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</si>
  <si>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</si>
  <si>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</si>
  <si>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</si>
  <si>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</si>
  <si>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</si>
  <si>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</si>
  <si>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</si>
  <si>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</si>
  <si>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</si>
  <si>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</si>
  <si>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</si>
  <si>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</si>
  <si>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</si>
  <si>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</si>
  <si>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</si>
  <si>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</si>
  <si>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</si>
  <si>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</si>
  <si>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</si>
  <si>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</si>
  <si>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</si>
  <si>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</si>
  <si>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</si>
  <si>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</si>
  <si>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</si>
  <si>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</si>
  <si>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</si>
  <si>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</si>
  <si>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</si>
  <si>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</si>
  <si>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</si>
  <si>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</si>
  <si>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</si>
  <si>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</si>
  <si>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</si>
  <si>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</si>
  <si>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</si>
  <si>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</si>
  <si>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</si>
  <si>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</si>
  <si>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</si>
  <si>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</si>
  <si>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</si>
  <si>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</si>
  <si>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</si>
  <si>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</si>
  <si>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</si>
  <si>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</si>
  <si>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</si>
  <si>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</si>
  <si>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</si>
  <si>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</si>
  <si>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</si>
  <si>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</si>
  <si>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</si>
  <si>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</si>
  <si>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</si>
  <si>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</si>
  <si>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</si>
  <si>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</si>
  <si>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</si>
  <si>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</si>
  <si>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</si>
  <si>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</si>
  <si>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</si>
  <si>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</si>
  <si>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</si>
  <si>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</si>
  <si>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</si>
  <si>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</si>
  <si>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</si>
  <si>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</si>
  <si>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</si>
  <si>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</si>
  <si>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</si>
  <si>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</si>
  <si>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</si>
  <si>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</si>
  <si>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</si>
  <si>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</si>
  <si>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</si>
  <si>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</si>
  <si>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</si>
  <si>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</si>
  <si>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</si>
  <si>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</si>
  <si>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</si>
  <si>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</si>
  <si>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</si>
  <si>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</si>
  <si>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</si>
  <si>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</si>
  <si>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</si>
  <si>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</si>
  <si>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</si>
  <si>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</si>
  <si>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</si>
  <si>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</si>
  <si>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</si>
  <si>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</si>
  <si>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</si>
  <si>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</si>
  <si>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</si>
  <si>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</si>
  <si>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</si>
  <si>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</si>
  <si>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</si>
  <si>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</si>
  <si>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</si>
  <si>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</si>
  <si>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</si>
  <si>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</si>
  <si>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</si>
  <si>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</si>
  <si>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</si>
  <si>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</si>
  <si>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</si>
  <si>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</si>
  <si>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</si>
  <si>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</si>
  <si>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</si>
  <si>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</si>
  <si>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</si>
  <si>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</si>
  <si>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</si>
  <si>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</si>
  <si>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</si>
  <si>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</si>
  <si>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</si>
  <si>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</si>
  <si>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</si>
  <si>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</si>
  <si>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</si>
  <si>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</si>
  <si>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</si>
  <si>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</si>
  <si>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</si>
  <si>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</si>
  <si>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</si>
  <si>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</si>
  <si>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</si>
  <si>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</si>
  <si>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</si>
  <si>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</si>
  <si>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</si>
  <si>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</si>
  <si>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</si>
  <si>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</si>
  <si>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</si>
  <si>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</si>
  <si>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</si>
  <si>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</si>
  <si>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</si>
  <si>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</si>
  <si>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</si>
  <si>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</si>
  <si>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</si>
  <si>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</si>
  <si>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</si>
  <si>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</si>
  <si>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</si>
  <si>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</si>
  <si>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</si>
  <si>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</si>
  <si>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</si>
  <si>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</si>
  <si>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</si>
  <si>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</si>
  <si>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</si>
  <si>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</si>
  <si>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</si>
  <si>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</si>
  <si>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</si>
  <si>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</si>
  <si>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</si>
  <si>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</si>
  <si>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</si>
  <si>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</si>
  <si>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</si>
  <si>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</si>
  <si>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</si>
  <si>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</si>
  <si>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</si>
  <si>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</si>
  <si>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</si>
  <si>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</si>
  <si>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</si>
  <si>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</si>
  <si>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</si>
  <si>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</si>
  <si>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</si>
  <si>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</si>
  <si>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</si>
  <si>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</si>
  <si>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</si>
  <si>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</si>
  <si>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</si>
  <si>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</si>
  <si>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</si>
  <si>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</si>
  <si>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</si>
  <si>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</si>
  <si>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</si>
  <si>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</si>
  <si>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</si>
  <si>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</si>
  <si>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</si>
  <si>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</si>
  <si>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</si>
  <si>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</si>
  <si>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</si>
  <si>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</si>
  <si>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</si>
  <si>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</si>
  <si>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</si>
  <si>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</si>
  <si>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</si>
  <si>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</si>
  <si>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</si>
  <si>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</si>
  <si>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</si>
  <si>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</si>
  <si>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</si>
  <si>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</si>
  <si>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</si>
  <si>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</si>
  <si>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</si>
  <si>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</si>
  <si>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</si>
  <si>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</si>
  <si>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</si>
  <si>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</si>
  <si>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</si>
  <si>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</si>
  <si>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</si>
  <si>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</si>
  <si>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</si>
  <si>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</si>
  <si>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</si>
  <si>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</si>
  <si>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</si>
  <si>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</si>
  <si>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</si>
  <si>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</si>
  <si>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</si>
  <si>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</si>
  <si>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</si>
  <si>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</si>
  <si>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</si>
  <si>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</si>
  <si>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</si>
  <si>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</si>
  <si>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</si>
  <si>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</si>
  <si>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</si>
  <si>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</si>
  <si>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</si>
  <si>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</si>
  <si>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</si>
  <si>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</si>
  <si>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</si>
  <si>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</si>
  <si>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</si>
  <si>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</si>
  <si>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</si>
  <si>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</si>
  <si>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</si>
  <si>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</si>
  <si>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</si>
  <si>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</si>
  <si>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</si>
  <si>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</si>
  <si>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</si>
  <si>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</si>
  <si>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</si>
  <si>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</si>
  <si>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</si>
  <si>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</si>
  <si>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</si>
  <si>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</si>
  <si>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</si>
  <si>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</si>
  <si>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</si>
  <si>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</si>
  <si>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</si>
  <si>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</si>
  <si>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</si>
  <si>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</si>
  <si>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</si>
  <si>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</si>
  <si>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</si>
  <si>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</si>
  <si>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</si>
  <si>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</si>
  <si>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</si>
  <si>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</si>
  <si>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</si>
  <si>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</si>
  <si>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</si>
  <si>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</si>
  <si>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</si>
  <si>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</si>
  <si>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</si>
  <si>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</si>
  <si>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</si>
  <si>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</si>
  <si>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</si>
  <si>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</si>
  <si>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</si>
  <si>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</si>
  <si>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</si>
  <si>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</si>
  <si>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</si>
  <si>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</si>
  <si>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</si>
  <si>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</si>
  <si>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</si>
  <si>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</si>
  <si>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</si>
  <si>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</si>
  <si>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</si>
  <si>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</si>
  <si>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</si>
  <si>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</si>
  <si>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</si>
  <si>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</si>
  <si>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</si>
  <si>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</si>
  <si>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</si>
  <si>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</si>
  <si>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</si>
  <si>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</si>
  <si>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</si>
  <si>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</si>
  <si>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</si>
  <si>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</si>
  <si>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</si>
  <si>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</si>
  <si>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</si>
  <si>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</si>
  <si>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</si>
  <si>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</si>
  <si>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</si>
  <si>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</si>
  <si>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</si>
  <si>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</si>
  <si>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</si>
  <si>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</si>
  <si>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</si>
  <si>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</si>
  <si>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</si>
  <si>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</si>
  <si>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</si>
  <si>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</si>
  <si>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</si>
  <si>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</si>
  <si>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</si>
  <si>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</si>
  <si>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</si>
  <si>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</si>
  <si>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</si>
  <si>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</si>
  <si>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</si>
  <si>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</si>
  <si>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</si>
  <si>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</si>
  <si>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</si>
  <si>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</si>
  <si>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</si>
  <si>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</si>
  <si>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</si>
  <si>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</si>
  <si>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</si>
  <si>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</si>
  <si>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</si>
  <si>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</si>
  <si>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</si>
  <si>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</si>
  <si>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</si>
  <si>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</si>
  <si>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</si>
  <si>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</si>
  <si>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</si>
  <si>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</si>
  <si>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</si>
  <si>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</si>
  <si>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</si>
  <si>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</si>
  <si>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</si>
  <si>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</si>
  <si>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</si>
  <si>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</si>
  <si>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</si>
  <si>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</si>
  <si>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</si>
  <si>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</si>
  <si>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</si>
  <si>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</si>
  <si>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</si>
  <si>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</si>
  <si>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</si>
  <si>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</si>
  <si>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</si>
  <si>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</si>
  <si>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</si>
  <si>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</si>
  <si>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</si>
  <si>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</si>
  <si>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</si>
  <si>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</si>
  <si>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</si>
  <si>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</si>
  <si>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</si>
  <si>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</si>
  <si>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</si>
  <si>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</si>
  <si>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</si>
  <si>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</si>
  <si>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</si>
  <si>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</si>
  <si>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</si>
  <si>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</si>
  <si>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</si>
  <si>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</si>
  <si>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</si>
  <si>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</si>
  <si>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</si>
  <si>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</si>
  <si>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</si>
  <si>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</si>
  <si>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</si>
  <si>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</si>
  <si>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</si>
  <si>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</si>
  <si>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</si>
  <si>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</si>
  <si>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</si>
  <si>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</si>
  <si>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</si>
  <si>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</si>
  <si>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</si>
  <si>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</si>
  <si>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</si>
  <si>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</si>
  <si>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</si>
  <si>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</si>
  <si>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</si>
  <si>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</si>
  <si>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</si>
  <si>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</si>
  <si>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</si>
  <si>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</si>
  <si>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</si>
  <si>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</si>
  <si>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</si>
  <si>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</si>
  <si>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</si>
  <si>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</si>
  <si>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</si>
  <si>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</si>
  <si>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</si>
  <si>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</si>
  <si>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</si>
  <si>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</si>
  <si>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</si>
  <si>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</si>
  <si>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</si>
  <si>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</si>
  <si>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</si>
  <si>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</si>
  <si>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</si>
  <si>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</si>
  <si>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</si>
  <si>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</si>
  <si>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</si>
  <si>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</si>
  <si>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</si>
  <si>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</si>
  <si>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</si>
  <si>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</si>
  <si>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</si>
  <si>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</si>
  <si>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</si>
  <si>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</si>
  <si>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</si>
  <si>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</si>
  <si>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</si>
  <si>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</si>
  <si>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</si>
  <si>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</si>
  <si>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</si>
  <si>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</si>
  <si>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</si>
  <si>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</si>
  <si>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</si>
  <si>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</si>
  <si>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</si>
  <si>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</si>
  <si>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</si>
  <si>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</si>
  <si>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</si>
  <si>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</si>
  <si>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</si>
  <si>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</si>
  <si>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</si>
  <si>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</si>
  <si>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</si>
  <si>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</si>
  <si>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</si>
  <si>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</si>
  <si>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</si>
  <si>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</si>
  <si>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</si>
  <si>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</si>
  <si>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</si>
  <si>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</si>
  <si>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</si>
  <si>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</si>
  <si>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</si>
  <si>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</si>
  <si>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</si>
  <si>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</si>
  <si>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</si>
  <si>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</si>
  <si>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</si>
  <si>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</si>
  <si>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</si>
  <si>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</si>
  <si>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</si>
  <si>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</si>
  <si>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</si>
  <si>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</si>
  <si>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</si>
  <si>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</si>
  <si>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</si>
  <si>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</si>
  <si>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</si>
  <si>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</si>
  <si>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</si>
  <si>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</si>
  <si>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</si>
  <si>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</si>
  <si>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</si>
  <si>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</si>
  <si>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</si>
  <si>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</si>
  <si>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</si>
  <si>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</si>
  <si>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</si>
  <si>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</si>
  <si>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</si>
  <si>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</si>
  <si>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</si>
  <si>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</si>
  <si>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</si>
  <si>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</si>
  <si>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</si>
  <si>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</si>
  <si>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</si>
  <si>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</si>
  <si>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</si>
  <si>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</si>
  <si>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</si>
  <si>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</si>
  <si>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</si>
  <si>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</si>
  <si>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</si>
  <si>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</si>
  <si>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</si>
  <si>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</si>
  <si>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</si>
  <si>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</si>
  <si>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</si>
  <si>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</si>
  <si>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</si>
  <si>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</si>
  <si>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</si>
  <si>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</si>
  <si>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</si>
  <si>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</si>
  <si>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</si>
  <si>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</si>
  <si>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</si>
  <si>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</si>
  <si>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</si>
  <si>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</si>
  <si>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</si>
  <si>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</si>
  <si>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</si>
  <si>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</si>
  <si>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</si>
  <si>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</si>
  <si>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</si>
  <si>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</si>
  <si>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</si>
  <si>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</si>
  <si>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</si>
  <si>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</si>
  <si>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</si>
  <si>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</si>
  <si>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</si>
  <si>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</si>
  <si>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</si>
  <si>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</si>
  <si>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</si>
  <si>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</si>
  <si>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</si>
  <si>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</si>
  <si>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</si>
  <si>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</si>
  <si>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</si>
  <si>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</si>
  <si>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</si>
  <si>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</si>
  <si>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</si>
  <si>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</si>
  <si>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</si>
  <si>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</si>
  <si>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</si>
  <si>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</si>
  <si>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</si>
  <si>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</si>
  <si>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</si>
  <si>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</si>
  <si>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</si>
  <si>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</si>
  <si>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</si>
  <si>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</si>
  <si>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</si>
  <si>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</si>
  <si>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</si>
  <si>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</si>
  <si>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</si>
  <si>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</si>
  <si>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</si>
  <si>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</si>
  <si>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</si>
  <si>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</si>
  <si>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</si>
  <si>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</si>
  <si>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</si>
  <si>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</si>
  <si>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</si>
  <si>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</si>
  <si>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</si>
  <si>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</si>
  <si>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</si>
  <si>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</si>
  <si>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</si>
  <si>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</si>
  <si>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</si>
  <si>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</si>
  <si>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</si>
  <si>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</si>
  <si>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</si>
  <si>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</si>
  <si>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</si>
  <si>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</si>
  <si>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</si>
  <si>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</si>
  <si>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</si>
  <si>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</si>
  <si>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</si>
  <si>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</si>
  <si>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</si>
  <si>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</si>
  <si>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</si>
  <si>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</si>
  <si>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</si>
  <si>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</si>
  <si>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</si>
  <si>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</si>
  <si>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</si>
  <si>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</si>
  <si>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</si>
  <si>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</si>
  <si>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</si>
  <si>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</si>
  <si>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</si>
  <si>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</si>
  <si>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</si>
  <si>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</si>
  <si>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</si>
  <si>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</si>
  <si>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</si>
  <si>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</si>
  <si>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</si>
  <si>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</si>
  <si>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</si>
  <si>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</si>
  <si>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</si>
  <si>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</si>
  <si>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</si>
  <si>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</si>
  <si>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</si>
  <si>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</si>
  <si>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</si>
  <si>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</si>
  <si>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</si>
  <si>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</si>
  <si>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</si>
  <si>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</si>
  <si>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</si>
  <si>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</si>
  <si>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</si>
  <si>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</si>
  <si>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</si>
  <si>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</si>
  <si>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</si>
  <si>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</si>
  <si>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</si>
  <si>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</si>
  <si>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</si>
  <si>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</si>
  <si>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</si>
  <si>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</si>
  <si>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</si>
  <si>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</si>
  <si>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</si>
  <si>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</si>
  <si>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</si>
  <si>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</si>
  <si>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</si>
  <si>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</si>
  <si>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</si>
  <si>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</si>
  <si>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</si>
  <si>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</si>
  <si>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</si>
  <si>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</si>
  <si>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</si>
  <si>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</si>
  <si>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</si>
  <si>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</si>
  <si>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</si>
  <si>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</si>
  <si>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</si>
  <si>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</si>
  <si>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</si>
  <si>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</si>
  <si>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</si>
  <si>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</si>
  <si>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</si>
  <si>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</si>
  <si>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</si>
  <si>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</si>
  <si>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</si>
  <si>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</si>
  <si>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</si>
  <si>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</si>
  <si>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</si>
  <si>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</si>
  <si>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</si>
  <si>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</si>
  <si>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</si>
  <si>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</si>
  <si>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</si>
  <si>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</si>
  <si>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</si>
  <si>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</si>
  <si>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</si>
  <si>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</si>
  <si>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</si>
  <si>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</si>
  <si>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</si>
  <si>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</si>
  <si>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</si>
  <si>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</si>
  <si>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</si>
  <si>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</si>
  <si>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</si>
  <si>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</si>
  <si>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</si>
  <si>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</si>
  <si>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</si>
  <si>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</si>
  <si>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</si>
  <si>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</si>
  <si>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</si>
  <si>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</si>
  <si>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</si>
  <si>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</si>
  <si>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</si>
  <si>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</si>
  <si>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</si>
  <si>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</si>
  <si>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</si>
  <si>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</si>
  <si>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</si>
  <si>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</si>
  <si>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</si>
  <si>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</si>
  <si>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</si>
  <si>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</si>
  <si>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</si>
  <si>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</si>
  <si>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</si>
  <si>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</si>
  <si>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</si>
  <si>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</si>
  <si>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</si>
  <si>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</si>
  <si>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</si>
  <si>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</si>
  <si>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</si>
  <si>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</si>
  <si>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</si>
  <si>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</si>
  <si>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</si>
  <si>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</si>
  <si>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</si>
  <si>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</si>
  <si>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</si>
  <si>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</si>
  <si>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</si>
  <si>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</si>
  <si>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</si>
  <si>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</si>
  <si>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</si>
  <si>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</si>
  <si>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</si>
  <si>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</si>
  <si>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</si>
  <si>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</si>
  <si>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</si>
  <si>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</si>
  <si>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</si>
  <si>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</si>
  <si>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</si>
  <si>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</si>
  <si>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</si>
  <si>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</si>
  <si>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</si>
  <si>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</si>
  <si>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</si>
  <si>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</si>
  <si>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</si>
  <si>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</si>
  <si>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</si>
  <si>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</si>
  <si>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</si>
  <si>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</si>
  <si>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</si>
  <si>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</si>
  <si>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</si>
  <si>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</si>
  <si>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</si>
  <si>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</si>
  <si>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</si>
  <si>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</si>
  <si>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</si>
  <si>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</si>
  <si>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</si>
  <si>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</si>
  <si>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</si>
  <si>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</si>
  <si>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</si>
  <si>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</si>
  <si>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</si>
  <si>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</si>
  <si>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</si>
  <si>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</si>
  <si>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</si>
  <si>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</si>
  <si>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</si>
  <si>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</si>
  <si>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</si>
  <si>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</si>
  <si>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</si>
  <si>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</si>
  <si>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</si>
  <si>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</si>
  <si>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</si>
  <si>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</si>
  <si>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</si>
  <si>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</si>
  <si>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</si>
  <si>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</si>
  <si>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</si>
  <si>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</si>
  <si>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</si>
  <si>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</si>
  <si>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</si>
  <si>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</si>
  <si>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</si>
  <si>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</si>
  <si>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</si>
  <si>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</si>
  <si>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</si>
  <si>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</si>
  <si>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</si>
  <si>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</si>
  <si>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</si>
  <si>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</si>
  <si>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</si>
  <si>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</si>
  <si>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</si>
  <si>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</si>
  <si>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</si>
  <si>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</si>
  <si>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</si>
  <si>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</si>
  <si>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</si>
  <si>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</si>
  <si>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</si>
  <si>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</si>
  <si>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</si>
  <si>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</si>
  <si>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</si>
  <si>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</si>
  <si>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</si>
  <si>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</si>
  <si>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</si>
  <si>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</si>
  <si>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</si>
  <si>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</si>
  <si>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</si>
  <si>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</si>
  <si>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</si>
  <si>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</si>
  <si>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</si>
  <si>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</si>
  <si>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</si>
  <si>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</si>
  <si>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</si>
  <si>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</si>
  <si>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</si>
  <si>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</si>
  <si>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</si>
  <si>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</si>
  <si>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</si>
  <si>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</si>
  <si>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</si>
  <si>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</si>
  <si>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</si>
  <si>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</si>
  <si>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</si>
  <si>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</si>
  <si>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</si>
  <si>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</si>
  <si>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</si>
  <si>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</si>
  <si>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</si>
  <si>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</si>
  <si>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</si>
  <si>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</si>
  <si>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</si>
  <si>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</si>
  <si>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</si>
  <si>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</si>
  <si>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</si>
  <si>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</si>
  <si>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</si>
  <si>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</si>
  <si>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</si>
  <si>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</si>
  <si>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</si>
  <si>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</si>
  <si>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</si>
  <si>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</si>
  <si>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</si>
  <si>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</si>
  <si>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</si>
  <si>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</si>
  <si>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</si>
  <si>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</si>
  <si>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</si>
  <si>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</si>
  <si>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</si>
  <si>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</si>
  <si>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</si>
  <si>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</si>
  <si>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</si>
  <si>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</si>
  <si>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</si>
  <si>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</si>
  <si>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</si>
  <si>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</si>
  <si>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</si>
  <si>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</si>
  <si>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</si>
  <si>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</si>
  <si>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</si>
  <si>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</si>
  <si>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</si>
  <si>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</si>
  <si>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</si>
  <si>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</si>
  <si>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</si>
  <si>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</si>
  <si>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</si>
  <si>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</si>
  <si>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</si>
  <si>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</si>
  <si>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</si>
  <si>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</si>
  <si>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</si>
  <si>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</si>
  <si>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</si>
  <si>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</si>
  <si>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</si>
  <si>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</si>
  <si>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</si>
  <si>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</si>
  <si>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</si>
  <si>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</si>
  <si>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</si>
  <si>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</si>
  <si>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</si>
  <si>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</si>
  <si>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</si>
  <si>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</si>
  <si>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</si>
  <si>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</si>
  <si>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</si>
  <si>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</si>
  <si>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</si>
  <si>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</si>
  <si>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</si>
  <si>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</si>
  <si>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</si>
  <si>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</si>
  <si>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</si>
  <si>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</si>
  <si>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</si>
  <si>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</si>
  <si>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</si>
  <si>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</si>
  <si>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</si>
  <si>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</si>
  <si>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</si>
  <si>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</si>
  <si>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</si>
  <si>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</si>
  <si>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</si>
  <si>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</si>
  <si>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</si>
  <si>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</si>
  <si>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</si>
  <si>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</si>
  <si>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</si>
  <si>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</si>
  <si>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</si>
  <si>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</si>
  <si>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</si>
  <si>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</si>
  <si>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</si>
  <si>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</si>
  <si>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</si>
  <si>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</si>
  <si>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</si>
  <si>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</si>
  <si>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</si>
  <si>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</si>
  <si>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</si>
  <si>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</si>
  <si>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</si>
  <si>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</si>
  <si>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</si>
  <si>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</si>
  <si>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</si>
  <si>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</si>
  <si>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</si>
  <si>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</si>
  <si>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</si>
  <si>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</si>
  <si>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</si>
  <si>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</si>
  <si>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</si>
  <si>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</si>
  <si>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</si>
  <si>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</si>
  <si>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</si>
  <si>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</si>
  <si>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</si>
  <si>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</si>
  <si>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</si>
  <si>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</si>
  <si>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</si>
  <si>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</si>
  <si>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</si>
  <si>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</si>
  <si>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</si>
  <si>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</si>
  <si>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</si>
  <si>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</si>
  <si>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</si>
  <si>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</si>
  <si>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</si>
  <si>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</si>
  <si>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</si>
  <si>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</si>
  <si>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</si>
  <si>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</si>
  <si>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</si>
  <si>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</si>
  <si>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</si>
  <si>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</si>
  <si>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</si>
  <si>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</si>
  <si>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</si>
  <si>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</si>
  <si>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</si>
  <si>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</si>
  <si>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</si>
  <si>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</si>
  <si>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</si>
  <si>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</si>
  <si>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</si>
  <si>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</si>
  <si>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</si>
  <si>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</si>
  <si>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</si>
  <si>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</si>
  <si>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</si>
  <si>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</si>
  <si>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</si>
  <si>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</si>
  <si>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</si>
  <si>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</si>
  <si>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</si>
  <si>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</si>
  <si>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</si>
  <si>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</si>
  <si>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</si>
  <si>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</si>
  <si>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</si>
  <si>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</si>
  <si>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</si>
  <si>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</si>
  <si>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</si>
  <si>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</si>
  <si>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</si>
  <si>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</si>
  <si>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</si>
  <si>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</si>
  <si>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</si>
  <si>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</si>
  <si>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</si>
  <si>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</si>
  <si>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</si>
  <si>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</si>
  <si>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</si>
  <si>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</si>
  <si>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</si>
  <si>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</si>
  <si>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</si>
  <si>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</si>
  <si>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</si>
  <si>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</si>
  <si>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</si>
  <si>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</si>
  <si>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</si>
  <si>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</si>
  <si>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</si>
  <si>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</si>
  <si>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</si>
  <si>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</si>
  <si>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</si>
  <si>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</si>
  <si>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</si>
  <si>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</si>
  <si>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</si>
  <si>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</si>
  <si>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</si>
  <si>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</si>
  <si>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</si>
  <si>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</si>
  <si>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</si>
  <si>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</si>
  <si>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</si>
  <si>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</si>
  <si>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</si>
  <si>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</si>
  <si>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</si>
  <si>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</si>
  <si>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</si>
  <si>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</si>
  <si>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</si>
  <si>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</si>
  <si>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</si>
  <si>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</si>
  <si>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</si>
  <si>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</si>
  <si>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</si>
  <si>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</si>
  <si>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</si>
  <si>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</si>
  <si>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</si>
  <si>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</si>
  <si>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</si>
  <si>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</si>
  <si>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</si>
  <si>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</si>
  <si>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</si>
  <si>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</si>
  <si>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</si>
  <si>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</si>
  <si>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</si>
  <si>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</si>
  <si>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</si>
  <si>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</si>
  <si>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</si>
  <si>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</si>
  <si>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</si>
  <si>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</si>
  <si>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</si>
  <si>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</si>
  <si>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</si>
  <si>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</si>
  <si>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</si>
  <si>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</si>
  <si>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</si>
  <si>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</si>
  <si>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</si>
  <si>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</si>
  <si>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</si>
  <si>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</si>
  <si>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</si>
  <si>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</si>
  <si>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</si>
  <si>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</si>
  <si>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</si>
  <si>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</si>
  <si>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</si>
  <si>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</si>
  <si>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</si>
  <si>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</si>
  <si>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</si>
  <si>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</si>
  <si>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</si>
  <si>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</si>
  <si>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</si>
  <si>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</si>
  <si>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</si>
  <si>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</si>
  <si>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</si>
  <si>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</si>
  <si>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</si>
  <si>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</si>
  <si>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</si>
  <si>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</si>
  <si>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</si>
  <si>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</si>
  <si>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</si>
  <si>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</si>
  <si>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</si>
  <si>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</si>
  <si>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</si>
  <si>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</si>
  <si>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</si>
  <si>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</si>
  <si>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</si>
  <si>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</si>
  <si>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</si>
  <si>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</si>
  <si>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</si>
  <si>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</si>
  <si>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</si>
  <si>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</si>
  <si>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</si>
  <si>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</si>
  <si>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</si>
  <si>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</si>
  <si>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</si>
  <si>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</si>
  <si>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</si>
  <si>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</si>
  <si>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</si>
  <si>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</si>
  <si>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</si>
  <si>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</si>
  <si>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</si>
  <si>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</si>
  <si>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</si>
  <si>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</si>
  <si>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</si>
  <si>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</si>
  <si>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</si>
  <si>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</si>
  <si>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</si>
  <si>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</si>
  <si>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</si>
  <si>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</si>
  <si>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</si>
  <si>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</si>
  <si>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</si>
  <si>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</si>
  <si>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</si>
  <si>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</si>
  <si>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</si>
  <si>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</si>
  <si>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</si>
  <si>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</si>
  <si>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</si>
  <si>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</si>
  <si>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</si>
  <si>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</si>
  <si>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</si>
  <si>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</si>
  <si>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</si>
  <si>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</si>
  <si>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</si>
  <si>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</si>
  <si>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</si>
  <si>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</si>
  <si>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</si>
  <si>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</si>
  <si>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</si>
  <si>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</si>
  <si>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</si>
  <si>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</si>
  <si>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</si>
  <si>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</si>
  <si>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</si>
  <si>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</si>
  <si>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</si>
  <si>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</si>
  <si>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</si>
  <si>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</si>
  <si>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</si>
  <si>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</si>
  <si>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</si>
  <si>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</si>
  <si>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</si>
  <si>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</si>
  <si>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</si>
  <si>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</si>
  <si>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</si>
  <si>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</si>
  <si>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</si>
  <si>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</si>
  <si>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</si>
  <si>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</si>
  <si>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</si>
  <si>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</si>
  <si>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</si>
  <si>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</si>
  <si>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</si>
  <si>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</si>
  <si>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</si>
  <si>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</si>
  <si>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</si>
  <si>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</si>
  <si>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</si>
  <si>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</si>
  <si>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</si>
  <si>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</si>
  <si>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</si>
  <si>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</si>
  <si>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</si>
  <si>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</si>
  <si>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</si>
  <si>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</si>
  <si>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</si>
  <si>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</si>
  <si>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</si>
  <si>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</si>
  <si>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</si>
  <si>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</si>
  <si>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</si>
  <si>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</si>
  <si>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</si>
  <si>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</si>
  <si>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</si>
  <si>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</si>
  <si>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</si>
  <si>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</si>
  <si>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</si>
  <si>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</si>
  <si>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</si>
  <si>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</si>
  <si>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</si>
  <si>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</si>
  <si>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</si>
  <si>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</si>
  <si>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</si>
  <si>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</si>
  <si>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</si>
  <si>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</si>
  <si>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</si>
  <si>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</si>
  <si>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</si>
  <si>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</si>
  <si>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</si>
  <si>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</si>
  <si>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</si>
  <si>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</si>
  <si>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</si>
  <si>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</si>
  <si>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</si>
  <si>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</si>
  <si>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</si>
  <si>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</si>
  <si>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</si>
  <si>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</si>
  <si>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</si>
  <si>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</si>
  <si>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</si>
  <si>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</si>
  <si>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</si>
  <si>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</si>
  <si>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</si>
  <si>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</si>
  <si>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</si>
  <si>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</si>
  <si>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</si>
  <si>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</si>
  <si>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</si>
  <si>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</si>
  <si>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</si>
  <si>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</si>
  <si>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</si>
  <si>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</si>
  <si>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</si>
  <si>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</si>
  <si>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</si>
  <si>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</si>
  <si>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</si>
  <si>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</si>
  <si>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</si>
  <si>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</si>
  <si>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</si>
  <si>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</si>
  <si>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</si>
  <si>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</si>
  <si>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</si>
  <si>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</si>
  <si>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</si>
  <si>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</si>
  <si>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</si>
  <si>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</si>
  <si>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</si>
  <si>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</si>
  <si>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</si>
  <si>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</si>
  <si>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</si>
  <si>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</si>
  <si>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</si>
  <si>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</si>
  <si>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</si>
  <si>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</si>
  <si>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</si>
  <si>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</si>
  <si>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</si>
  <si>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</si>
  <si>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</si>
  <si>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</si>
  <si>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</si>
  <si>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</si>
  <si>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</si>
  <si>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</si>
  <si>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</si>
  <si>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</si>
  <si>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</si>
  <si>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</si>
  <si>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</si>
  <si>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</si>
  <si>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</si>
  <si>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</si>
  <si>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</si>
  <si>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</si>
  <si>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</si>
  <si>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</si>
  <si>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</si>
  <si>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</si>
  <si>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</si>
  <si>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</si>
  <si>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</si>
  <si>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</si>
  <si>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</si>
  <si>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</si>
  <si>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</si>
  <si>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</si>
  <si>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</si>
  <si>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</si>
  <si>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</si>
  <si>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</si>
  <si>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</si>
  <si>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</si>
  <si>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</si>
  <si>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</si>
  <si>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</si>
  <si>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</si>
  <si>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</si>
  <si>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</si>
  <si>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</si>
  <si>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</si>
  <si>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</si>
  <si>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</si>
  <si>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</si>
  <si>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</si>
  <si>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</si>
  <si>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</si>
  <si>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</si>
  <si>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</si>
  <si>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</si>
  <si>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</si>
  <si>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</si>
  <si>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</si>
  <si>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</si>
  <si>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</si>
  <si>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</si>
  <si>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</si>
  <si>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</si>
  <si>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</si>
  <si>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</si>
  <si>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</si>
  <si>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</si>
  <si>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</si>
  <si>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</si>
  <si>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</si>
  <si>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</si>
  <si>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</si>
  <si>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</si>
  <si>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</si>
  <si>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</si>
  <si>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</si>
  <si>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</si>
  <si>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</si>
  <si>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</si>
  <si>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</si>
  <si>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</si>
  <si>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</si>
  <si>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</si>
  <si>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</si>
  <si>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</si>
  <si>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</si>
  <si>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</si>
  <si>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</si>
  <si>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</si>
  <si>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</si>
  <si>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</si>
  <si>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</si>
  <si>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</si>
  <si>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</si>
  <si>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</si>
  <si>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</si>
  <si>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</si>
  <si>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</si>
  <si>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</si>
  <si>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</si>
  <si>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</si>
  <si>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</si>
  <si>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</si>
  <si>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</si>
  <si>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</si>
  <si>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</si>
  <si>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</si>
  <si>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</si>
  <si>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</si>
  <si>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</si>
  <si>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</si>
  <si>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</si>
  <si>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</si>
  <si>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</si>
  <si>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</si>
  <si>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</si>
  <si>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</si>
  <si>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</si>
  <si>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</si>
  <si>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</si>
  <si>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</si>
  <si>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</si>
  <si>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</si>
  <si>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</si>
  <si>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</si>
  <si>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</si>
  <si>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</si>
  <si>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</si>
  <si>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</si>
  <si>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</si>
  <si>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</si>
  <si>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</si>
  <si>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</si>
  <si>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</si>
  <si>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</si>
  <si>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</si>
  <si>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</si>
  <si>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</si>
  <si>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</si>
  <si>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</si>
  <si>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</si>
  <si>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</si>
  <si>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</si>
  <si>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</si>
  <si>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</si>
  <si>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</si>
  <si>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</si>
  <si>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</si>
  <si>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</si>
  <si>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</si>
  <si>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</si>
  <si>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</si>
  <si>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</si>
  <si>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</si>
  <si>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</si>
  <si>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</si>
  <si>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</si>
  <si>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</si>
  <si>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</si>
  <si>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</si>
  <si>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</si>
  <si>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</si>
  <si>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</si>
  <si>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</si>
  <si>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</si>
  <si>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</si>
  <si>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</si>
  <si>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</si>
  <si>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</si>
  <si>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</si>
  <si>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</si>
  <si>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</si>
  <si>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</si>
  <si>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</si>
  <si>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</si>
  <si>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</si>
  <si>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</si>
  <si>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</si>
  <si>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</si>
  <si>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</si>
  <si>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</si>
  <si>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</si>
  <si>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</si>
  <si>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</si>
  <si>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</si>
  <si>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</si>
  <si>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</si>
  <si>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</si>
  <si>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</si>
  <si>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</si>
  <si>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</si>
  <si>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</si>
  <si>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</si>
  <si>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</si>
  <si>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</si>
  <si>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</si>
  <si>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</si>
  <si>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</si>
  <si>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</si>
  <si>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</si>
  <si>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</si>
  <si>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</si>
  <si>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</si>
  <si>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</si>
  <si>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</si>
  <si>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</si>
  <si>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</si>
  <si>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</si>
  <si>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</si>
  <si>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</si>
  <si>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</si>
  <si>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</si>
  <si>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</si>
  <si>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</si>
  <si>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</si>
  <si>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</si>
  <si>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</si>
  <si>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</si>
  <si>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</si>
  <si>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</si>
  <si>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</si>
  <si>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</si>
  <si>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</si>
  <si>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</si>
  <si>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</si>
  <si>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</si>
  <si>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</si>
  <si>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</si>
  <si>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</si>
  <si>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</si>
  <si>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</si>
  <si>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</si>
  <si>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</si>
  <si>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</si>
  <si>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</si>
  <si>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</si>
  <si>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</si>
  <si>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</si>
  <si>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</si>
  <si>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</si>
  <si>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</si>
  <si>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</si>
  <si>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</si>
  <si>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</si>
  <si>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</si>
  <si>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</si>
  <si>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</si>
  <si>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</si>
  <si>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</si>
  <si>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</si>
  <si>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</si>
  <si>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</si>
  <si>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</si>
  <si>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</si>
  <si>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</si>
  <si>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</si>
  <si>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</si>
  <si>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</si>
  <si>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</si>
  <si>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</si>
  <si>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</si>
  <si>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</si>
  <si>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</si>
  <si>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</si>
  <si>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</si>
  <si>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</si>
  <si>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</si>
  <si>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</si>
  <si>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</si>
  <si>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</si>
  <si>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</si>
  <si>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</si>
  <si>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</si>
  <si>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</si>
  <si>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</si>
  <si>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</si>
  <si>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</si>
  <si>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</si>
  <si>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</si>
  <si>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</si>
  <si>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</si>
  <si>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</si>
  <si>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</si>
  <si>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</si>
  <si>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</si>
  <si>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</si>
  <si>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</si>
  <si>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</si>
  <si>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</si>
  <si>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</si>
  <si>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</si>
  <si>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</si>
  <si>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</si>
  <si>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</si>
  <si>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</si>
  <si>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</si>
  <si>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</si>
  <si>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</si>
  <si>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</si>
  <si>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</si>
  <si>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</si>
  <si>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</si>
  <si>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</si>
  <si>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</si>
  <si>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</si>
  <si>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</si>
  <si>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</si>
  <si>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</si>
  <si>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</si>
  <si>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</si>
  <si>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</si>
  <si>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</si>
  <si>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</si>
  <si>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</si>
  <si>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</si>
  <si>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</si>
  <si>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</si>
  <si>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</si>
  <si>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</si>
  <si>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</si>
  <si>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</si>
  <si>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</si>
  <si>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</si>
  <si>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</si>
  <si>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</si>
  <si>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</si>
  <si>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</si>
  <si>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</si>
  <si>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</si>
  <si>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</si>
  <si>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</si>
  <si>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</si>
  <si>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</si>
  <si>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</si>
  <si>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</si>
  <si>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</si>
  <si>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</si>
  <si>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</si>
  <si>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</si>
  <si>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</si>
  <si>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</si>
  <si>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</si>
  <si>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</si>
  <si>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</si>
  <si>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</si>
  <si>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</si>
  <si>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</si>
  <si>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</si>
  <si>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</si>
  <si>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</si>
  <si>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</si>
  <si>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</si>
  <si>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</si>
  <si>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</si>
  <si>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</si>
  <si>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</si>
  <si>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</si>
  <si>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</si>
  <si>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</si>
  <si>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</si>
  <si>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</si>
  <si>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</si>
  <si>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</si>
  <si>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</si>
  <si>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</si>
  <si>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</si>
  <si>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</si>
  <si>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</si>
  <si>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</si>
  <si>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</si>
  <si>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</si>
  <si>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</si>
  <si>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</si>
  <si>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</si>
  <si>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</si>
  <si>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</si>
  <si>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</si>
  <si>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</si>
  <si>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</si>
  <si>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</si>
  <si>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</si>
  <si>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</si>
  <si>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</si>
  <si>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</si>
  <si>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</si>
  <si>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</si>
  <si>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</si>
  <si>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</si>
  <si>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</si>
  <si>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</si>
  <si>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</si>
  <si>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</si>
  <si>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</si>
  <si>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</si>
  <si>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</si>
  <si>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</si>
  <si>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</si>
  <si>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</si>
  <si>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</si>
  <si>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</si>
  <si>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</si>
  <si>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</si>
  <si>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</si>
  <si>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</si>
  <si>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</si>
  <si>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</si>
  <si>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</si>
  <si>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</si>
  <si>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</si>
  <si>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</si>
  <si>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</si>
  <si>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</si>
  <si>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</si>
  <si>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</si>
  <si>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</si>
  <si>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</si>
  <si>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</si>
  <si>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</si>
  <si>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</si>
  <si>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</si>
  <si>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</si>
  <si>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</si>
  <si>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</si>
  <si>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</si>
  <si>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</si>
  <si>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</si>
  <si>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</si>
  <si>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</si>
  <si>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</si>
  <si>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</si>
  <si>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</si>
  <si>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</si>
  <si>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</si>
  <si>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</si>
  <si>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</si>
  <si>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</si>
  <si>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</si>
  <si>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</si>
  <si>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</si>
  <si>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</si>
  <si>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</si>
  <si>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</si>
  <si>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</si>
  <si>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</si>
  <si>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</si>
  <si>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</si>
  <si>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</si>
  <si>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</si>
  <si>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</si>
  <si>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</si>
  <si>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</si>
  <si>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</si>
  <si>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</si>
  <si>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</si>
  <si>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</si>
  <si>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</si>
  <si>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</si>
  <si>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</si>
  <si>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</si>
  <si>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</si>
  <si>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</si>
  <si>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</si>
  <si>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</si>
  <si>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</si>
  <si>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</si>
  <si>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</si>
  <si>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</si>
  <si>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</si>
  <si>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</si>
  <si>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</si>
  <si>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</si>
  <si>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</si>
  <si>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</si>
  <si>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</si>
  <si>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</si>
  <si>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</si>
  <si>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</si>
  <si>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</si>
  <si>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</si>
  <si>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</si>
  <si>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</si>
  <si>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</si>
  <si>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</si>
  <si>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</si>
  <si>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</si>
  <si>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</si>
  <si>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</si>
  <si>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</si>
  <si>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</si>
  <si>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</si>
  <si>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</si>
  <si>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</si>
  <si>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</si>
  <si>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</si>
  <si>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</si>
  <si>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</si>
  <si>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</si>
  <si>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</si>
  <si>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</si>
  <si>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</si>
  <si>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</si>
  <si>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</si>
  <si>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</si>
  <si>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</si>
  <si>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</si>
  <si>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</si>
  <si>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</si>
  <si>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</si>
  <si>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</si>
  <si>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</si>
  <si>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</si>
  <si>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</si>
  <si>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</si>
  <si>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</si>
  <si>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</si>
  <si>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</si>
  <si>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</si>
  <si>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</si>
  <si>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</si>
  <si>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</si>
  <si>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</si>
  <si>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</si>
  <si>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</si>
  <si>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</si>
  <si>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</si>
  <si>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</si>
  <si>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</si>
  <si>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</si>
  <si>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</si>
  <si>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</si>
  <si>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</si>
  <si>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</si>
  <si>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</si>
  <si>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</si>
  <si>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</si>
  <si>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</si>
  <si>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</si>
  <si>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</si>
  <si>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</si>
  <si>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</si>
  <si>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</si>
  <si>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</si>
  <si>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</si>
  <si>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</si>
  <si>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</si>
  <si>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</si>
  <si>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</si>
  <si>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</si>
  <si>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</si>
  <si>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</si>
  <si>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</si>
  <si>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</si>
  <si>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</si>
  <si>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</si>
  <si>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</si>
  <si>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</si>
  <si>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</si>
  <si>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</si>
  <si>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</si>
  <si>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</si>
  <si>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</si>
  <si>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</si>
  <si>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</si>
  <si>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</si>
  <si>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</si>
  <si>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</si>
  <si>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</si>
  <si>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</si>
  <si>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</si>
  <si>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</si>
  <si>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</si>
  <si>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</si>
  <si>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</si>
  <si>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</si>
  <si>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</si>
  <si>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</si>
  <si>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</si>
  <si>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</si>
  <si>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</si>
  <si>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</si>
  <si>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</si>
  <si>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</si>
  <si>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</si>
  <si>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</si>
  <si>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</si>
  <si>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</si>
  <si>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</si>
  <si>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</si>
  <si>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</si>
  <si>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</si>
  <si>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</si>
  <si>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</si>
  <si>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</si>
  <si>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</si>
  <si>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</si>
  <si>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</si>
  <si>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</si>
  <si>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</si>
  <si>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</si>
  <si>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</si>
  <si>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</si>
  <si>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</si>
  <si>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</si>
  <si>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</si>
  <si>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</si>
  <si>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</si>
  <si>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</si>
  <si>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</si>
  <si>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</si>
  <si>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</si>
  <si>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</si>
  <si>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</si>
  <si>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</si>
  <si>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</si>
  <si>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</si>
  <si>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</si>
  <si>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</si>
  <si>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</si>
  <si>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</si>
  <si>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</si>
  <si>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</si>
  <si>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</si>
  <si>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</si>
  <si>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</si>
  <si>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</si>
  <si>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</si>
  <si>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</si>
  <si>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</si>
  <si>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</si>
  <si>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</si>
  <si>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</si>
  <si>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</si>
  <si>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</si>
  <si>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</si>
  <si>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</si>
  <si>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</si>
  <si>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</si>
  <si>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</si>
  <si>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</si>
  <si>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</si>
  <si>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</si>
  <si>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</si>
  <si>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</si>
  <si>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</si>
  <si>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</si>
  <si>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</si>
  <si>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</si>
  <si>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</si>
  <si>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</si>
  <si>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</si>
  <si>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</si>
  <si>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</si>
  <si>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</si>
  <si>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</si>
  <si>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</si>
  <si>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</si>
  <si>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</si>
  <si>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</si>
  <si>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</si>
  <si>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</si>
  <si>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</si>
  <si>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</si>
  <si>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</si>
  <si>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</si>
  <si>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</si>
  <si>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</si>
  <si>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</si>
  <si>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</si>
  <si>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</si>
  <si>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</si>
  <si>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</si>
  <si>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</si>
  <si>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</si>
  <si>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</si>
  <si>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</si>
  <si>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</si>
  <si>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</si>
  <si>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</si>
  <si>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</si>
  <si>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</si>
  <si>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</si>
  <si>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</si>
  <si>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</si>
  <si>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</si>
  <si>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</si>
  <si>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</si>
  <si>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</si>
  <si>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</si>
  <si>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</si>
  <si>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</si>
  <si>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</si>
  <si>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</si>
  <si>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</si>
  <si>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</si>
  <si>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</si>
  <si>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</si>
  <si>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</si>
  <si>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</si>
  <si>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</si>
  <si>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</si>
  <si>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</si>
  <si>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</si>
  <si>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</si>
  <si>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</si>
  <si>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</si>
  <si>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</si>
  <si>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</si>
  <si>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</si>
  <si>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</si>
  <si>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</si>
  <si>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</si>
  <si>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</si>
  <si>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</si>
  <si>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</si>
  <si>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</si>
  <si>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</si>
  <si>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</si>
  <si>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</si>
  <si>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</si>
  <si>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</si>
  <si>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</si>
  <si>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</si>
  <si>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</si>
  <si>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</si>
  <si>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</si>
  <si>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</si>
  <si>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</si>
  <si>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</si>
  <si>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</si>
  <si>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</si>
  <si>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</si>
  <si>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</si>
  <si>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</si>
  <si>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</si>
  <si>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</si>
  <si>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</si>
  <si>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</si>
  <si>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</si>
  <si>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</si>
  <si>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</si>
  <si>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</si>
  <si>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</si>
  <si>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</si>
  <si>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</si>
  <si>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</si>
  <si>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</si>
  <si>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</si>
  <si>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</si>
  <si>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</si>
  <si>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</si>
  <si>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</si>
  <si>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</si>
  <si>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</si>
  <si>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</si>
  <si>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</si>
  <si>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</si>
  <si>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</si>
  <si>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</si>
  <si>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</si>
  <si>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</si>
  <si>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</si>
  <si>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</si>
  <si>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</si>
  <si>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</si>
  <si>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</si>
  <si>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</si>
  <si>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</si>
  <si>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</si>
  <si>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</si>
  <si>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</si>
  <si>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</si>
  <si>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</si>
  <si>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</si>
  <si>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</si>
  <si>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</si>
  <si>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</si>
  <si>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</si>
  <si>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</si>
  <si>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</si>
  <si>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</si>
  <si>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</si>
  <si>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</si>
  <si>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</si>
  <si>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</si>
  <si>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</si>
  <si>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</si>
  <si>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</si>
  <si>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</si>
  <si>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</si>
  <si>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</si>
  <si>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</si>
  <si>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</si>
  <si>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</si>
  <si>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</si>
  <si>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</si>
  <si>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</si>
  <si>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</si>
  <si>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</si>
  <si>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</si>
  <si>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</si>
  <si>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</si>
  <si>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</si>
  <si>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</si>
  <si>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</si>
  <si>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</si>
  <si>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</si>
  <si>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</si>
  <si>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</si>
  <si>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</si>
  <si>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</si>
  <si>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</si>
  <si>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</si>
  <si>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</si>
  <si>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</si>
  <si>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</si>
  <si>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</si>
  <si>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</si>
  <si>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</si>
  <si>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</si>
  <si>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</si>
  <si>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</si>
  <si>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</si>
  <si>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</si>
  <si>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</si>
  <si>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</si>
  <si>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</si>
  <si>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</si>
  <si>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</si>
  <si>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</si>
  <si>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</si>
  <si>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</si>
  <si>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</si>
  <si>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</si>
  <si>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</si>
  <si>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</si>
  <si>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</si>
  <si>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</si>
  <si>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</si>
  <si>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</si>
  <si>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</si>
  <si>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</si>
  <si>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</si>
  <si>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</si>
  <si>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</si>
  <si>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</si>
  <si>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</si>
  <si>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</si>
  <si>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</si>
  <si>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</si>
  <si>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</si>
  <si>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</si>
  <si>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</si>
  <si>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</si>
  <si>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</si>
  <si>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</si>
  <si>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</si>
  <si>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</si>
  <si>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</si>
  <si>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</si>
  <si>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</si>
  <si>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</si>
  <si>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</si>
  <si>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</si>
  <si>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</si>
  <si>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</si>
  <si>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</si>
  <si>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</si>
  <si>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</si>
  <si>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</si>
  <si>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</si>
  <si>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</si>
  <si>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</si>
  <si>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</si>
  <si>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</si>
  <si>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</si>
  <si>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</si>
  <si>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</si>
  <si>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</si>
  <si>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</si>
  <si>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</si>
  <si>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</si>
  <si>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</si>
  <si>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</si>
  <si>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</si>
  <si>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</si>
  <si>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</si>
  <si>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</si>
  <si>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</si>
  <si>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</si>
  <si>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</si>
  <si>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</si>
  <si>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</si>
  <si>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</si>
  <si>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</si>
  <si>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</si>
  <si>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</si>
  <si>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</si>
  <si>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</si>
  <si>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</si>
  <si>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</si>
  <si>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</si>
  <si>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</si>
  <si>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</si>
  <si>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</si>
  <si>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</si>
  <si>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</si>
  <si>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</si>
  <si>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</si>
  <si>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</si>
  <si>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</si>
  <si>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</si>
  <si>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</si>
  <si>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</si>
  <si>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</si>
  <si>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</si>
  <si>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</si>
  <si>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</si>
  <si>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</si>
  <si>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</si>
  <si>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</si>
  <si>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</si>
  <si>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</si>
  <si>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</si>
  <si>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</si>
  <si>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</si>
  <si>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</si>
  <si>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</si>
  <si>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</si>
  <si>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</si>
  <si>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</si>
  <si>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</si>
  <si>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</si>
  <si>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</si>
  <si>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</si>
  <si>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</si>
  <si>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</si>
  <si>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</si>
  <si>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</si>
  <si>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</si>
  <si>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</si>
  <si>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</si>
  <si>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</si>
  <si>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</si>
  <si>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</si>
  <si>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</si>
  <si>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</si>
  <si>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</si>
  <si>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</si>
  <si>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</si>
  <si>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</si>
  <si>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</si>
  <si>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</si>
  <si>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</si>
  <si>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</si>
  <si>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</si>
  <si>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</si>
  <si>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</si>
  <si>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</si>
  <si>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</si>
  <si>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</si>
  <si>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</si>
  <si>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</si>
  <si>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</si>
  <si>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</si>
  <si>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</si>
  <si>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</si>
  <si>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</si>
  <si>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</si>
  <si>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</si>
  <si>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</si>
  <si>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</si>
  <si>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</si>
  <si>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</si>
  <si>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</si>
  <si>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</si>
  <si>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</si>
  <si>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</si>
  <si>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</si>
  <si>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</si>
  <si>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</si>
  <si>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</si>
  <si>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</si>
  <si>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</si>
  <si>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</si>
  <si>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</si>
  <si>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</si>
  <si>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</si>
  <si>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</si>
  <si>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</si>
  <si>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</si>
  <si>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</si>
  <si>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</si>
  <si>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</si>
  <si>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</si>
  <si>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</si>
  <si>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</si>
  <si>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</si>
  <si>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</si>
  <si>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</si>
  <si>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</si>
  <si>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</si>
  <si>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</si>
  <si>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</si>
  <si>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</si>
  <si>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</si>
  <si>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</si>
  <si>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</si>
  <si>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</si>
  <si>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</si>
  <si>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</si>
  <si>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</si>
  <si>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</si>
  <si>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</si>
  <si>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</si>
  <si>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</si>
  <si>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</si>
  <si>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</si>
  <si>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</si>
  <si>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</si>
  <si>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</si>
  <si>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</si>
  <si>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</si>
  <si>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</si>
  <si>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</si>
  <si>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</si>
  <si>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</si>
  <si>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</si>
  <si>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</si>
  <si>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</si>
  <si>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</si>
  <si>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</si>
  <si>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</si>
  <si>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</si>
  <si>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</si>
  <si>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</si>
  <si>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</si>
  <si>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</si>
  <si>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</si>
  <si>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</si>
  <si>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</si>
  <si>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</si>
  <si>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</si>
  <si>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</si>
  <si>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</si>
  <si>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</si>
  <si>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</si>
  <si>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</si>
  <si>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</si>
  <si>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</si>
  <si>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</si>
  <si>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</si>
  <si>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</si>
  <si>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</si>
  <si>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</si>
  <si>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</si>
  <si>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</si>
  <si>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</si>
  <si>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</si>
  <si>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</si>
  <si>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</si>
  <si>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</si>
  <si>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</si>
  <si>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</si>
  <si>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</si>
  <si>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</si>
  <si>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</si>
  <si>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</si>
  <si>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</si>
  <si>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</si>
  <si>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</si>
  <si>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</si>
  <si>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</si>
  <si>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</si>
  <si>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</si>
  <si>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</si>
  <si>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</si>
  <si>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</si>
  <si>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</si>
  <si>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</si>
  <si>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</si>
  <si>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</si>
  <si>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</si>
  <si>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</si>
  <si>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</si>
  <si>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</si>
  <si>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</si>
  <si>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</si>
  <si>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</si>
  <si>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</si>
  <si>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</si>
  <si>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</si>
  <si>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</si>
  <si>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</si>
  <si>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</si>
  <si>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</si>
  <si>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</si>
  <si>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</si>
  <si>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</si>
  <si>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</si>
  <si>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</si>
  <si>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</si>
  <si>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</si>
  <si>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</si>
  <si>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</si>
  <si>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</si>
  <si>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</si>
  <si>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</si>
  <si>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</si>
  <si>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</si>
  <si>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</si>
  <si>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</si>
  <si>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</si>
  <si>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</si>
  <si>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</si>
  <si>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</si>
  <si>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</si>
  <si>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</si>
  <si>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</si>
  <si>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</si>
  <si>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</si>
  <si>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</si>
  <si>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</si>
  <si>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</si>
  <si>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</si>
  <si>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</si>
  <si>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</si>
  <si>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</si>
  <si>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</si>
  <si>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</si>
  <si>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</si>
  <si>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</si>
  <si>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</si>
  <si>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</si>
  <si>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</si>
  <si>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</si>
  <si>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</si>
  <si>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</si>
  <si>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</si>
  <si>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</si>
  <si>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</si>
  <si>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</si>
  <si>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</si>
  <si>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</si>
  <si>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</si>
  <si>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</si>
  <si>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</si>
  <si>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</si>
  <si>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</si>
  <si>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</si>
  <si>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</si>
  <si>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</si>
  <si>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</si>
  <si>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</si>
  <si>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</si>
  <si>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</si>
  <si>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</si>
  <si>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</si>
  <si>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</si>
  <si>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</si>
  <si>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</si>
  <si>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</si>
  <si>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</si>
  <si>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</si>
  <si>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</si>
  <si>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</si>
  <si>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</si>
  <si>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</si>
  <si>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</si>
  <si>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</si>
  <si>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</si>
  <si>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</si>
  <si>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</si>
  <si>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</si>
  <si>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</si>
  <si>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</si>
  <si>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</si>
  <si>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</si>
  <si>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</si>
  <si>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</si>
  <si>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</si>
  <si>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</si>
  <si>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</si>
  <si>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</si>
  <si>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</si>
  <si>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</si>
  <si>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</si>
  <si>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</si>
  <si>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</si>
  <si>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</si>
  <si>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</si>
  <si>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</si>
  <si>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</si>
  <si>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</si>
  <si>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</si>
  <si>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</si>
  <si>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</si>
  <si>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</si>
  <si>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</si>
  <si>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</si>
  <si>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</si>
  <si>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</si>
  <si>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</si>
  <si>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</si>
  <si>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</si>
  <si>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</si>
  <si>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</si>
  <si>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</si>
  <si>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</si>
  <si>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</si>
  <si>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</si>
  <si>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</si>
  <si>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</si>
  <si>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</si>
  <si>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</si>
  <si>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</si>
  <si>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</si>
  <si>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</si>
  <si>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</si>
  <si>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</si>
  <si>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</si>
  <si>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</si>
  <si>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</si>
  <si>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</si>
  <si>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</si>
  <si>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</si>
  <si>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</si>
  <si>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</si>
  <si>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</si>
  <si>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</si>
  <si>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</si>
  <si>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</si>
  <si>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</si>
  <si>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</si>
  <si>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</si>
  <si>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</si>
  <si>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</si>
  <si>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</si>
  <si>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</si>
  <si>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</si>
  <si>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</si>
  <si>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</si>
  <si>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</si>
  <si>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</si>
  <si>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</si>
  <si>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</si>
  <si>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</si>
  <si>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</si>
  <si>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</si>
  <si>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</si>
  <si>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</si>
  <si>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</si>
  <si>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</si>
  <si>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</si>
  <si>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</si>
  <si>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</si>
  <si>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</si>
  <si>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</si>
  <si>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</si>
  <si>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</si>
  <si>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</si>
  <si>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</si>
  <si>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</si>
  <si>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</si>
  <si>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</si>
  <si>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</si>
  <si>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</si>
  <si>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</si>
  <si>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</si>
  <si>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</si>
  <si>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</si>
  <si>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</si>
  <si>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</si>
  <si>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</si>
  <si>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</si>
  <si>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</si>
  <si>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</si>
  <si>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</si>
  <si>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</si>
  <si>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</si>
  <si>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</si>
  <si>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</si>
  <si>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</si>
  <si>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</si>
  <si>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</si>
  <si>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</si>
  <si>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</si>
  <si>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</si>
  <si>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</si>
  <si>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</si>
  <si>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</si>
  <si>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</si>
  <si>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</si>
  <si>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</si>
  <si>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</si>
  <si>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</si>
  <si>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</si>
  <si>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</si>
  <si>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</si>
  <si>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</si>
  <si>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</si>
  <si>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</si>
  <si>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</si>
  <si>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</si>
  <si>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</si>
  <si>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</si>
  <si>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</si>
  <si>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</si>
  <si>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</si>
  <si>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</si>
  <si>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</si>
  <si>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</si>
  <si>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</si>
  <si>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</si>
  <si>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</si>
  <si>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</si>
  <si>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</si>
  <si>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</si>
  <si>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</si>
  <si>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</si>
  <si>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</si>
  <si>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</si>
  <si>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</si>
  <si>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</si>
  <si>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</si>
  <si>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</si>
  <si>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</si>
  <si>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</si>
  <si>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</si>
  <si>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</si>
  <si>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</si>
  <si>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</si>
  <si>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</si>
  <si>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</si>
  <si>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</si>
  <si>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</si>
  <si>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</si>
  <si>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</si>
  <si>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</si>
  <si>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</si>
  <si>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</si>
  <si>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</si>
  <si>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</si>
  <si>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</si>
  <si>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</si>
  <si>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</si>
  <si>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</si>
  <si>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</si>
  <si>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</si>
  <si>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</si>
  <si>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</si>
  <si>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</si>
  <si>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</si>
  <si>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</si>
  <si>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</si>
  <si>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</si>
  <si>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</si>
  <si>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</si>
  <si>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</si>
  <si>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</si>
  <si>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</si>
  <si>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</si>
  <si>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</si>
  <si>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</si>
  <si>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</si>
  <si>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</si>
  <si>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</si>
  <si>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</si>
  <si>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</si>
  <si>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</si>
  <si>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</si>
  <si>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</si>
  <si>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</si>
  <si>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</si>
  <si>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</si>
  <si>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</si>
  <si>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</si>
  <si>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</si>
  <si>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</si>
  <si>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</si>
  <si>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</si>
  <si>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</si>
  <si>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</si>
  <si>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</si>
  <si>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</si>
  <si>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</si>
  <si>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</si>
  <si>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</si>
  <si>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</si>
  <si>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</si>
  <si>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</si>
  <si>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</si>
  <si>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</si>
  <si>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</si>
  <si>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</si>
  <si>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</si>
  <si>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</si>
  <si>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</si>
  <si>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</si>
  <si>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</si>
  <si>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</si>
  <si>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</si>
  <si>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</si>
  <si>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</si>
  <si>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</si>
  <si>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</si>
  <si>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</si>
  <si>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</si>
  <si>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</si>
  <si>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</si>
  <si>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</si>
  <si>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</si>
  <si>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</si>
  <si>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</si>
  <si>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</si>
  <si>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</si>
  <si>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</si>
  <si>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</si>
  <si>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</si>
  <si>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</si>
  <si>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</si>
  <si>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</si>
  <si>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</si>
  <si>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</si>
  <si>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</si>
  <si>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</si>
  <si>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</si>
  <si>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</si>
  <si>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</si>
  <si>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</si>
  <si>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</si>
  <si>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</si>
  <si>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</si>
  <si>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</si>
  <si>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</si>
  <si>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</si>
  <si>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</si>
  <si>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</si>
  <si>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</si>
  <si>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</si>
  <si>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</si>
  <si>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</si>
  <si>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</si>
  <si>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</si>
  <si>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</si>
  <si>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</si>
  <si>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</si>
  <si>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</si>
  <si>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</si>
  <si>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</si>
  <si>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</si>
  <si>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</si>
  <si>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</si>
  <si>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</si>
  <si>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</si>
  <si>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</si>
  <si>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</si>
  <si>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</si>
  <si>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</si>
  <si>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</si>
  <si>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</si>
  <si>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</si>
  <si>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</si>
  <si>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</si>
  <si>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</si>
  <si>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</si>
  <si>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</si>
  <si>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</si>
  <si>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</si>
  <si>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</si>
  <si>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</si>
  <si>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</si>
  <si>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</si>
  <si>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</si>
  <si>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</si>
  <si>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</si>
  <si>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</si>
  <si>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</si>
  <si>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</si>
  <si>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</si>
  <si>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</si>
  <si>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</si>
  <si>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</si>
  <si>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</si>
  <si>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</si>
  <si>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</si>
  <si>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</si>
  <si>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</si>
  <si>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</si>
  <si>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</si>
  <si>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</si>
  <si>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</si>
  <si>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</si>
  <si>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</si>
  <si>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</si>
  <si>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</si>
  <si>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</si>
  <si>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</si>
  <si>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</si>
  <si>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</si>
  <si>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</si>
  <si>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</si>
  <si>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</si>
  <si>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</si>
  <si>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</si>
  <si>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</si>
  <si>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</si>
  <si>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</si>
  <si>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</si>
  <si>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</si>
  <si>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</si>
  <si>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</si>
  <si>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</si>
  <si>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</si>
  <si>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</si>
  <si>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</si>
  <si>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</si>
  <si>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</si>
  <si>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</si>
  <si>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</si>
  <si>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</si>
  <si>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</si>
  <si>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</si>
  <si>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</si>
  <si>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</si>
  <si>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</si>
  <si>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</si>
  <si>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</si>
  <si>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</si>
  <si>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</si>
  <si>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</si>
  <si>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</si>
  <si>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</si>
  <si>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</si>
  <si>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</si>
  <si>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</si>
  <si>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</si>
  <si>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</si>
  <si>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</si>
  <si>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</si>
  <si>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</si>
  <si>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</si>
  <si>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</si>
  <si>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</si>
  <si>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</si>
  <si>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</si>
  <si>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</si>
  <si>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</si>
  <si>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</si>
  <si>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</si>
  <si>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</si>
  <si>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</si>
  <si>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</si>
  <si>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</si>
  <si>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</si>
  <si>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</si>
  <si>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</si>
  <si>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</si>
  <si>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</si>
  <si>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</si>
  <si>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</si>
  <si>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</si>
  <si>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</si>
  <si>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</si>
  <si>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</si>
  <si>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</si>
  <si>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</si>
  <si>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</si>
  <si>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</si>
  <si>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</si>
  <si>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</si>
  <si>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</si>
  <si>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</si>
  <si>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</si>
  <si>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</si>
  <si>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</si>
  <si>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</si>
  <si>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</si>
  <si>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</si>
  <si>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</si>
  <si>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</si>
  <si>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</si>
  <si>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</si>
  <si>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</si>
  <si>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</si>
  <si>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</si>
  <si>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</si>
  <si>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</si>
  <si>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</si>
  <si>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</si>
  <si>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</si>
  <si>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</si>
  <si>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</si>
  <si>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</si>
  <si>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</si>
  <si>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</si>
  <si>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</si>
  <si>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</si>
  <si>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</si>
  <si>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</si>
  <si>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</si>
  <si>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</si>
  <si>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</si>
  <si>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</si>
  <si>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</si>
  <si>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</si>
  <si>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</si>
  <si>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</si>
  <si>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</si>
  <si>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</si>
  <si>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</si>
  <si>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</si>
  <si>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</si>
  <si>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</si>
  <si>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</si>
  <si>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</si>
  <si>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</si>
  <si>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</si>
  <si>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</si>
  <si>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</si>
  <si>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</si>
  <si>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</si>
  <si>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</si>
  <si>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</si>
  <si>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</si>
  <si>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</si>
  <si>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</si>
  <si>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</si>
  <si>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</si>
  <si>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</si>
  <si>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</si>
  <si>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</si>
  <si>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</si>
  <si>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</si>
  <si>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</si>
  <si>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</si>
  <si>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</si>
  <si>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</si>
  <si>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</si>
  <si>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</si>
  <si>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</si>
  <si>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</si>
  <si>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</si>
  <si>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</si>
  <si>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</si>
  <si>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</si>
  <si>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</si>
  <si>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</si>
  <si>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</si>
  <si>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</si>
  <si>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</si>
  <si>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</si>
  <si>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</si>
  <si>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</si>
  <si>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</si>
  <si>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</si>
  <si>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</si>
  <si>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</si>
  <si>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</si>
  <si>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</si>
  <si>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</si>
  <si>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</si>
  <si>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</si>
  <si>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</si>
  <si>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</si>
  <si>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</si>
  <si>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</si>
  <si>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</si>
  <si>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</si>
  <si>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</si>
  <si>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</si>
  <si>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</si>
  <si>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</si>
  <si>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</si>
  <si>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</si>
  <si>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</si>
  <si>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</si>
  <si>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</si>
  <si>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</si>
  <si>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</si>
  <si>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</si>
  <si>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</si>
  <si>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</si>
  <si>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</si>
  <si>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</si>
  <si>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</si>
  <si>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</si>
  <si>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</si>
  <si>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</si>
  <si>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</si>
  <si>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</si>
  <si>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</si>
  <si>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</si>
  <si>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</si>
  <si>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</si>
  <si>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</si>
  <si>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</si>
  <si>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</si>
  <si>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</si>
  <si>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</si>
  <si>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</si>
  <si>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</si>
  <si>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</si>
  <si>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</si>
  <si>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</si>
  <si>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</si>
  <si>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</si>
  <si>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</si>
  <si>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</si>
  <si>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</si>
  <si>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</si>
  <si>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</si>
  <si>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</si>
  <si>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</si>
  <si>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</si>
  <si>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</si>
  <si>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</si>
  <si>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</si>
  <si>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</si>
  <si>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</si>
  <si>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</si>
  <si>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</si>
  <si>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</si>
  <si>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</si>
  <si>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</si>
  <si>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</si>
  <si>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</si>
  <si>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</si>
  <si>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</si>
  <si>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</si>
  <si>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</si>
  <si>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</si>
  <si>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</si>
  <si>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</si>
  <si>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</si>
  <si>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</si>
  <si>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</si>
  <si>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</si>
  <si>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</si>
  <si>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</si>
  <si>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</si>
  <si>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</si>
  <si>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</si>
  <si>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</si>
  <si>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</si>
  <si>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</si>
  <si>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</si>
  <si>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</si>
  <si>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</si>
  <si>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</si>
  <si>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</si>
  <si>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</si>
  <si>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</si>
  <si>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</si>
  <si>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</si>
  <si>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</si>
  <si>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</si>
  <si>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</si>
  <si>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</si>
  <si>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</si>
  <si>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</si>
  <si>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</si>
  <si>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</si>
  <si>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</si>
  <si>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</si>
  <si>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</si>
  <si>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</si>
  <si>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</si>
  <si>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</si>
  <si>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</si>
  <si>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</si>
  <si>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</si>
  <si>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</si>
  <si>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</si>
  <si>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</si>
  <si>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</si>
  <si>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</si>
  <si>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</si>
  <si>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</si>
  <si>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</si>
  <si>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</si>
  <si>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</si>
  <si>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</si>
  <si>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</si>
  <si>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</si>
  <si>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</si>
  <si>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</si>
  <si>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</si>
  <si>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</si>
  <si>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</si>
  <si>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</si>
  <si>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</si>
  <si>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</si>
  <si>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</si>
  <si>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</si>
  <si>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</si>
  <si>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</si>
  <si>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</si>
  <si>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</si>
  <si>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</si>
  <si>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</si>
  <si>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</si>
  <si>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</si>
  <si>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</si>
  <si>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</si>
  <si>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</si>
  <si>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</si>
  <si>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</si>
  <si>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</si>
  <si>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</si>
  <si>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</si>
  <si>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</si>
  <si>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</si>
  <si>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</si>
  <si>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</si>
  <si>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</si>
  <si>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</si>
  <si>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</si>
  <si>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</si>
  <si>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</si>
  <si>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</si>
  <si>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</si>
  <si>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</si>
  <si>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</si>
  <si>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</si>
  <si>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</si>
  <si>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</si>
  <si>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</si>
  <si>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</si>
  <si>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</si>
  <si>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</si>
  <si>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</si>
  <si>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</si>
  <si>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</si>
  <si>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</si>
  <si>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</si>
  <si>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</si>
  <si>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</si>
  <si>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</si>
  <si>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</si>
  <si>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</si>
  <si>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</si>
  <si>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</si>
  <si>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</si>
  <si>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</si>
  <si>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</si>
  <si>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</si>
  <si>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</si>
  <si>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</si>
  <si>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</si>
  <si>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</si>
  <si>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</si>
  <si>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</si>
  <si>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</si>
  <si>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</si>
  <si>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</si>
  <si>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</si>
  <si>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</si>
  <si>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</si>
  <si>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</si>
  <si>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</si>
  <si>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</si>
  <si>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</si>
  <si>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</si>
  <si>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</si>
  <si>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</si>
  <si>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</si>
  <si>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</si>
  <si>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</si>
  <si>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</si>
  <si>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</si>
  <si>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</si>
  <si>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</si>
  <si>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</si>
  <si>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</si>
  <si>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</si>
  <si>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</si>
  <si>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</si>
  <si>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</si>
  <si>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</si>
  <si>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</si>
  <si>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</si>
  <si>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</si>
  <si>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</si>
  <si>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</si>
  <si>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</si>
  <si>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</si>
  <si>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</si>
  <si>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</si>
  <si>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</si>
  <si>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</si>
  <si>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</si>
  <si>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</si>
  <si>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</si>
  <si>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</si>
  <si>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</si>
  <si>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</si>
  <si>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</si>
  <si>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</si>
  <si>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</si>
  <si>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</si>
  <si>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</si>
  <si>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</si>
  <si>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</si>
  <si>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</si>
  <si>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</si>
  <si>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</si>
  <si>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</si>
  <si>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</si>
  <si>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</si>
  <si>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</si>
  <si>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</si>
  <si>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</si>
  <si>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</si>
  <si>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</si>
  <si>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</si>
  <si>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</si>
  <si>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</si>
  <si>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</si>
  <si>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</si>
  <si>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</si>
  <si>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</si>
  <si>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</si>
  <si>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</si>
  <si>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</si>
  <si>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</si>
  <si>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</si>
  <si>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</si>
  <si>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</si>
  <si>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</si>
  <si>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</si>
  <si>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</si>
  <si>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</si>
  <si>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</si>
  <si>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</si>
  <si>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</si>
  <si>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</si>
  <si>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</si>
  <si>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</si>
  <si>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</si>
  <si>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</si>
  <si>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</si>
  <si>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</si>
  <si>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</si>
  <si>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</si>
  <si>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</si>
  <si>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</si>
  <si>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</si>
  <si>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</si>
  <si>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</si>
  <si>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</si>
  <si>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</si>
  <si>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</si>
  <si>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</si>
  <si>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</si>
  <si>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</si>
  <si>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</si>
  <si>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</si>
  <si>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</si>
  <si>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</si>
  <si>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</si>
  <si>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</si>
  <si>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</si>
  <si>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</si>
  <si>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</si>
  <si>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</si>
  <si>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</si>
  <si>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</si>
  <si>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</si>
  <si>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</si>
  <si>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</si>
  <si>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</si>
  <si>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</si>
  <si>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</si>
  <si>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</si>
  <si>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</si>
  <si>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</si>
  <si>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</si>
  <si>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</si>
  <si>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</si>
  <si>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</si>
  <si>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</si>
  <si>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</si>
  <si>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</si>
  <si>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</si>
  <si>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</si>
  <si>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</si>
  <si>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</si>
  <si>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</si>
  <si>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</si>
  <si>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</si>
  <si>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</si>
  <si>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</si>
  <si>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</si>
  <si>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</si>
  <si>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</si>
  <si>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</si>
  <si>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</si>
  <si>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</si>
  <si>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</si>
  <si>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</si>
  <si>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</si>
  <si>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</si>
  <si>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</si>
  <si>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</si>
  <si>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</si>
  <si>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</si>
  <si>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</si>
  <si>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</si>
  <si>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</si>
  <si>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</si>
  <si>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</si>
  <si>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</si>
  <si>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</si>
  <si>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</si>
  <si>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</si>
  <si>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</si>
  <si>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</si>
  <si>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</si>
  <si>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</si>
  <si>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</si>
  <si>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</si>
  <si>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</si>
  <si>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</si>
  <si>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</si>
  <si>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</si>
  <si>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</si>
  <si>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</si>
  <si>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</si>
  <si>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</si>
  <si>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</si>
  <si>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</si>
  <si>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</si>
  <si>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</si>
  <si>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</si>
  <si>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</si>
  <si>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</si>
  <si>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</si>
  <si>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</si>
  <si>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</si>
  <si>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</si>
  <si>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</si>
  <si>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</si>
  <si>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</si>
  <si>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</si>
  <si>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</si>
  <si>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</si>
  <si>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</si>
  <si>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</si>
  <si>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</si>
  <si>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</si>
  <si>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</si>
  <si>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</si>
  <si>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</si>
  <si>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</si>
  <si>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</si>
  <si>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</si>
  <si>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</si>
  <si>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</si>
  <si>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</si>
  <si>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</si>
  <si>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</si>
  <si>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</si>
  <si>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</si>
  <si>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</si>
  <si>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</si>
  <si>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</si>
  <si>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</si>
  <si>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</si>
  <si>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</si>
  <si>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</si>
  <si>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</si>
  <si>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</si>
  <si>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</si>
  <si>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</si>
  <si>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</si>
  <si>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</si>
  <si>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</si>
  <si>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</si>
  <si>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</si>
  <si>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</si>
  <si>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</si>
  <si>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</si>
  <si>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</si>
  <si>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</si>
  <si>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</si>
  <si>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</si>
  <si>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</si>
  <si>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</si>
  <si>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</si>
  <si>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</si>
  <si>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</si>
  <si>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</si>
  <si>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</si>
  <si>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</si>
  <si>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</si>
  <si>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</si>
  <si>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</si>
  <si>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</si>
  <si>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</si>
  <si>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</si>
  <si>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</si>
  <si>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</si>
  <si>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</si>
  <si>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</si>
  <si>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</si>
  <si>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</si>
  <si>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</si>
  <si>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</si>
  <si>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</si>
  <si>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</si>
  <si>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</si>
  <si>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</si>
  <si>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</si>
  <si>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</si>
  <si>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</si>
  <si>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</si>
  <si>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</si>
  <si>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</si>
  <si>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</si>
  <si>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</si>
  <si>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</si>
  <si>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</si>
  <si>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</si>
  <si>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</si>
  <si>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</si>
  <si>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</si>
  <si>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</si>
  <si>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</si>
  <si>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</si>
  <si>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</si>
  <si>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</si>
  <si>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</si>
  <si>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</si>
  <si>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</si>
  <si>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</si>
  <si>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</si>
  <si>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</si>
  <si>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</si>
  <si>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</si>
  <si>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</si>
  <si>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</si>
  <si>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</si>
  <si>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</si>
  <si>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</si>
  <si>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</si>
  <si>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</si>
  <si>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</si>
  <si>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</si>
  <si>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</si>
  <si>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</si>
  <si>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</si>
  <si>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</si>
  <si>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</si>
  <si>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</si>
  <si>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</si>
  <si>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</si>
  <si>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</si>
  <si>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</si>
  <si>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</si>
  <si>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</si>
  <si>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</si>
  <si>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</si>
  <si>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</si>
  <si>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</si>
  <si>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</si>
  <si>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</si>
  <si>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</si>
  <si>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</si>
  <si>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</si>
  <si>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</si>
  <si>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</si>
  <si>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</si>
  <si>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</si>
  <si>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</si>
  <si>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</si>
  <si>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</si>
  <si>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</si>
  <si>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</si>
  <si>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</si>
  <si>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</si>
  <si>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</si>
  <si>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</si>
  <si>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</si>
  <si>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</si>
  <si>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</si>
  <si>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</si>
  <si>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</si>
  <si>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</si>
  <si>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</si>
  <si>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</si>
  <si>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</si>
  <si>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</si>
  <si>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</si>
  <si>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</si>
  <si>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</si>
  <si>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</si>
  <si>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</si>
  <si>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</si>
  <si>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</si>
  <si>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</si>
  <si>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</si>
  <si>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</si>
  <si>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</si>
  <si>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</si>
  <si>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</si>
  <si>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</si>
  <si>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</si>
  <si>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</si>
  <si>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</si>
  <si>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</si>
  <si>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</si>
  <si>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</si>
  <si>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</si>
  <si>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</si>
  <si>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</si>
  <si>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</si>
  <si>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</si>
  <si>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</si>
  <si>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</si>
  <si>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</si>
  <si>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</si>
  <si>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</si>
  <si>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</si>
  <si>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</si>
  <si>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</si>
  <si>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</si>
  <si>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</si>
  <si>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</si>
  <si>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</si>
  <si>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</si>
  <si>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</si>
  <si>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</si>
  <si>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</si>
  <si>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</si>
  <si>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</si>
  <si>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</si>
  <si>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</si>
  <si>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</si>
  <si>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</si>
  <si>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</si>
  <si>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</si>
  <si>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</si>
  <si>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</si>
  <si>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</si>
  <si>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</si>
  <si>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</si>
  <si>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</si>
  <si>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</si>
  <si>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</si>
  <si>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</si>
  <si>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</si>
  <si>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</si>
  <si>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</si>
  <si>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</si>
  <si>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</si>
  <si>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</si>
  <si>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</si>
  <si>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</si>
  <si>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</si>
  <si>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</si>
  <si>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</si>
  <si>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</si>
  <si>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</si>
  <si>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</si>
  <si>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</si>
  <si>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</si>
  <si>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</si>
  <si>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</si>
  <si>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</si>
  <si>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</si>
  <si>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</si>
  <si>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</si>
  <si>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</si>
  <si>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</si>
  <si>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</si>
  <si>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</si>
  <si>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</si>
  <si>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</si>
  <si>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</si>
  <si>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</si>
  <si>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</si>
  <si>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</si>
  <si>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</si>
  <si>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</si>
  <si>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</si>
  <si>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</si>
  <si>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</si>
  <si>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</si>
  <si>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</si>
  <si>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</si>
  <si>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</si>
  <si>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</si>
  <si>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</si>
  <si>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</si>
  <si>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</si>
  <si>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</si>
  <si>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</si>
  <si>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</si>
  <si>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</si>
  <si>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</si>
  <si>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</si>
  <si>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</si>
  <si>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</si>
  <si>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</si>
  <si>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</si>
  <si>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</si>
  <si>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</si>
  <si>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</si>
  <si>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</si>
  <si>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</si>
  <si>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</si>
  <si>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</si>
  <si>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</si>
  <si>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</si>
  <si>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</si>
  <si>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</si>
  <si>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</si>
  <si>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</si>
  <si>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</si>
  <si>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</si>
  <si>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</si>
  <si>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</si>
  <si>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</si>
  <si>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</si>
  <si>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</si>
  <si>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</si>
  <si>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</si>
  <si>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</si>
  <si>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</si>
  <si>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</si>
  <si>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</si>
  <si>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</si>
  <si>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</si>
  <si>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</si>
  <si>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</si>
  <si>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</si>
  <si>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</si>
  <si>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</si>
  <si>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</si>
  <si>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</si>
  <si>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</si>
  <si>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</si>
  <si>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</si>
  <si>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</si>
  <si>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</si>
  <si>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</si>
  <si>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</si>
  <si>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</si>
  <si>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</si>
  <si>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</si>
  <si>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</si>
  <si>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</si>
  <si>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</si>
  <si>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</si>
  <si>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</si>
  <si>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</si>
  <si>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</si>
  <si>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</si>
  <si>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</si>
  <si>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</si>
  <si>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</si>
  <si>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</si>
  <si>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</si>
  <si>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</si>
  <si>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</si>
  <si>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</si>
  <si>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</si>
  <si>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</si>
  <si>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</si>
  <si>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</si>
  <si>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</si>
  <si>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</si>
  <si>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</si>
  <si>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</si>
  <si>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</si>
  <si>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</si>
  <si>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</si>
  <si>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</si>
  <si>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</si>
  <si>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</si>
  <si>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</si>
  <si>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</si>
  <si>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</si>
  <si>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</si>
  <si>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</si>
  <si>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</si>
  <si>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</si>
  <si>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</si>
  <si>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</si>
  <si>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</si>
  <si>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</si>
  <si>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</si>
  <si>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</si>
  <si>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</si>
  <si>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</si>
  <si>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</si>
  <si>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</si>
  <si>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</si>
  <si>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</si>
  <si>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</si>
  <si>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</si>
  <si>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</si>
  <si>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</si>
  <si>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</si>
  <si>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</si>
  <si>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</si>
  <si>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</si>
  <si>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</si>
  <si>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</si>
  <si>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</si>
  <si>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</si>
  <si>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</si>
  <si>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</si>
  <si>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</si>
  <si>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</si>
  <si>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</si>
  <si>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</si>
  <si>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</si>
  <si>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</si>
  <si>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</si>
  <si>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</si>
  <si>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</si>
  <si>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</si>
  <si>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</si>
  <si>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</si>
  <si>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</si>
  <si>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</si>
  <si>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</si>
  <si>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</si>
  <si>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</si>
  <si>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</si>
  <si>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</si>
  <si>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</si>
  <si>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</si>
  <si>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</si>
  <si>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</si>
  <si>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</si>
  <si>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</si>
  <si>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</si>
  <si>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</si>
  <si>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</si>
  <si>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</si>
  <si>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</si>
  <si>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</si>
  <si>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</si>
  <si>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</si>
  <si>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</si>
  <si>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</si>
  <si>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</si>
  <si>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</si>
  <si>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</si>
  <si>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</si>
  <si>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</si>
  <si>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</si>
  <si>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</si>
  <si>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</si>
  <si>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</si>
  <si>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</si>
  <si>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</si>
  <si>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</si>
  <si>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</si>
  <si>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</si>
  <si>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</si>
  <si>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</si>
  <si>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</si>
  <si>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</si>
  <si>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</si>
  <si>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</si>
  <si>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</si>
  <si>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</si>
  <si>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</si>
  <si>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</si>
  <si>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</si>
  <si>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</si>
  <si>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</si>
  <si>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</si>
  <si>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</si>
  <si>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</si>
  <si>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</si>
  <si>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</si>
  <si>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</si>
  <si>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</si>
  <si>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</si>
  <si>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</si>
  <si>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</si>
  <si>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</si>
  <si>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</si>
  <si>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</si>
  <si>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</si>
  <si>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</si>
  <si>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</si>
  <si>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</si>
  <si>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</si>
  <si>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</si>
  <si>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</si>
  <si>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</si>
  <si>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</si>
  <si>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</si>
  <si>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</si>
  <si>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</si>
  <si>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</si>
  <si>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</si>
  <si>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</si>
  <si>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</si>
  <si>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</si>
  <si>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</si>
  <si>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</si>
  <si>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</si>
  <si>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</si>
  <si>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</si>
  <si>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</si>
  <si>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</si>
  <si>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</si>
  <si>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</si>
  <si>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</si>
  <si>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</si>
  <si>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</si>
  <si>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</si>
  <si>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</si>
  <si>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</si>
  <si>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</si>
  <si>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</si>
  <si>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</si>
  <si>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</si>
  <si>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</si>
  <si>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</si>
  <si>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</si>
  <si>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</si>
  <si>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</si>
  <si>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</si>
  <si>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</si>
  <si>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</si>
  <si>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</si>
  <si>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</si>
  <si>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</si>
  <si>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</si>
  <si>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</si>
  <si>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</si>
  <si>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</si>
  <si>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</si>
  <si>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</si>
  <si>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</si>
  <si>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</si>
  <si>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</si>
  <si>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</si>
  <si>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</si>
  <si>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</si>
  <si>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</si>
  <si>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</si>
  <si>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</si>
  <si>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</si>
  <si>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</si>
  <si>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</si>
  <si>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</si>
  <si>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</si>
  <si>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</si>
  <si>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</si>
  <si>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</si>
  <si>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</si>
  <si>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</si>
  <si>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</si>
  <si>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</si>
  <si>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</si>
  <si>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</si>
  <si>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</si>
  <si>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</si>
  <si>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</si>
  <si>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</si>
  <si>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</si>
  <si>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</si>
  <si>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</si>
  <si>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</si>
  <si>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</si>
  <si>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</si>
  <si>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</si>
  <si>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</si>
  <si>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</si>
  <si>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</si>
  <si>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</si>
  <si>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</si>
  <si>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</si>
  <si>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</si>
  <si>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</si>
  <si>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</si>
  <si>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</si>
  <si>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</si>
  <si>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</si>
  <si>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</si>
  <si>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</si>
  <si>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</si>
  <si>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</si>
  <si>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</si>
  <si>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</si>
  <si>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</si>
  <si>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</si>
  <si>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</si>
  <si>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</si>
  <si>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</si>
  <si>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</si>
  <si>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</si>
  <si>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</si>
  <si>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</si>
  <si>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</si>
  <si>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</si>
  <si>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</si>
  <si>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</si>
  <si>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</si>
  <si>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</si>
  <si>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</si>
  <si>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</si>
  <si>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</si>
  <si>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</si>
  <si>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</si>
  <si>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</si>
  <si>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</si>
  <si>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</si>
  <si>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</si>
  <si>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</si>
  <si>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</si>
  <si>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</si>
  <si>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</si>
  <si>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</si>
  <si>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</si>
  <si>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</si>
  <si>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</si>
  <si>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</si>
  <si>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</si>
  <si>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</si>
  <si>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</si>
  <si>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</si>
  <si>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</si>
  <si>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</si>
  <si>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</si>
  <si>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</si>
  <si>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</si>
  <si>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</si>
  <si>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</si>
  <si>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</si>
  <si>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</si>
  <si>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</si>
  <si>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</si>
  <si>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</si>
  <si>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</si>
  <si>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</si>
  <si>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</si>
  <si>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</si>
  <si>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</si>
  <si>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</si>
  <si>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</si>
  <si>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</si>
  <si>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</si>
  <si>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</si>
  <si>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</si>
  <si>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</si>
  <si>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</si>
  <si>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</si>
  <si>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</si>
  <si>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</si>
  <si>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</si>
  <si>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</si>
  <si>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</si>
  <si>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</si>
  <si>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</si>
  <si>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</si>
  <si>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</si>
  <si>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</si>
  <si>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</si>
  <si>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</si>
  <si>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</si>
  <si>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</si>
  <si>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</si>
  <si>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</si>
  <si>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</si>
  <si>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</si>
  <si>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</si>
  <si>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</si>
  <si>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</si>
  <si>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</si>
  <si>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</si>
  <si>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</si>
  <si>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</si>
  <si>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</si>
  <si>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</si>
  <si>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</si>
  <si>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</si>
  <si>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</si>
  <si>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</si>
  <si>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</si>
  <si>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</si>
  <si>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</si>
  <si>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</si>
  <si>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</si>
  <si>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</si>
  <si>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</si>
  <si>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</si>
  <si>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</si>
  <si>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</si>
  <si>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</si>
  <si>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</si>
  <si>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</si>
  <si>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</si>
  <si>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</si>
  <si>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</si>
  <si>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</si>
  <si>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</si>
  <si>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</si>
  <si>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</si>
  <si>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</si>
  <si>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</si>
  <si>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</si>
  <si>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</si>
  <si>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</si>
  <si>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</si>
  <si>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</si>
  <si>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</si>
  <si>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</si>
  <si>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</si>
  <si>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</si>
  <si>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</si>
  <si>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</si>
  <si>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</si>
  <si>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</si>
  <si>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</si>
  <si>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</si>
  <si>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</si>
  <si>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</si>
  <si>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</si>
  <si>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</si>
  <si>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</si>
  <si>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</si>
  <si>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</si>
  <si>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</si>
  <si>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</si>
  <si>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</si>
  <si>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</si>
  <si>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</si>
  <si>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</si>
  <si>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</si>
  <si>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</si>
  <si>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</si>
  <si>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</si>
  <si>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</si>
  <si>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</si>
  <si>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</si>
  <si>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</si>
  <si>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</si>
  <si>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</si>
  <si>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</si>
  <si>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</si>
  <si>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</si>
  <si>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</si>
  <si>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</si>
  <si>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</si>
  <si>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</si>
  <si>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</si>
  <si>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</si>
  <si>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</si>
  <si>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</si>
  <si>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</si>
  <si>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</si>
  <si>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</si>
  <si>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</si>
  <si>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</si>
  <si>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</si>
  <si>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</si>
  <si>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</si>
  <si>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</si>
  <si>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</si>
  <si>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</si>
  <si>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</si>
  <si>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</si>
  <si>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</si>
  <si>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</si>
  <si>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</si>
  <si>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</si>
  <si>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</si>
  <si>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</si>
  <si>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</si>
  <si>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</si>
  <si>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</si>
  <si>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</si>
  <si>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</si>
  <si>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</si>
  <si>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</si>
  <si>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</si>
  <si>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</si>
  <si>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</si>
  <si>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</si>
  <si>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</si>
  <si>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</si>
  <si>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</si>
  <si>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</si>
  <si>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</si>
  <si>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</si>
  <si>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</si>
  <si>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</si>
  <si>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</si>
  <si>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</si>
  <si>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</si>
  <si>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</si>
  <si>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</si>
  <si>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</si>
  <si>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</si>
  <si>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</si>
  <si>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</si>
  <si>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</si>
  <si>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</si>
  <si>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</si>
  <si>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</si>
  <si>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</si>
  <si>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</si>
  <si>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</si>
  <si>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</si>
  <si>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</si>
  <si>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</si>
  <si>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</si>
  <si>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</si>
  <si>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</si>
  <si>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</si>
  <si>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</si>
  <si>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</si>
  <si>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</si>
  <si>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</si>
  <si>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</si>
  <si>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</si>
  <si>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</si>
  <si>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</si>
  <si>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</si>
  <si>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</si>
  <si>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</si>
  <si>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</si>
  <si>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</si>
  <si>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</si>
  <si>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</si>
  <si>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</si>
  <si>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</si>
  <si>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</si>
  <si>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</si>
  <si>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</si>
  <si>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</si>
  <si>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</si>
  <si>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</si>
  <si>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</si>
  <si>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</si>
  <si>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</si>
  <si>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</si>
  <si>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</si>
  <si>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</si>
  <si>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</si>
  <si>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</si>
  <si>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</si>
  <si>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</si>
  <si>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</si>
  <si>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</si>
  <si>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</si>
  <si>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</si>
  <si>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</si>
  <si>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</si>
  <si>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</si>
  <si>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</si>
  <si>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</si>
  <si>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</si>
  <si>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</si>
  <si>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</si>
  <si>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</si>
  <si>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</si>
  <si>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</si>
  <si>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</si>
  <si>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</si>
  <si>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</si>
  <si>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</si>
  <si>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</si>
  <si>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</si>
  <si>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</si>
  <si>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</si>
  <si>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</si>
  <si>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</si>
  <si>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</si>
  <si>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</si>
  <si>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</si>
  <si>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</si>
  <si>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</si>
  <si>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</si>
  <si>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</si>
  <si>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</si>
  <si>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</si>
  <si>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</si>
  <si>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</si>
  <si>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</si>
  <si>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</si>
  <si>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</si>
  <si>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</si>
  <si>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</si>
  <si>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</si>
  <si>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</si>
  <si>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</si>
  <si>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</si>
  <si>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</si>
  <si>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</si>
  <si>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</si>
  <si>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</si>
  <si>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</si>
  <si>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</si>
  <si>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</si>
  <si>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</si>
  <si>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</si>
  <si>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</si>
  <si>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</si>
  <si>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</si>
  <si>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</si>
  <si>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</si>
  <si>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</si>
  <si>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</si>
  <si>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</si>
  <si>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</si>
  <si>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</si>
  <si>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</si>
  <si>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</si>
  <si>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</si>
  <si>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</si>
  <si>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</si>
  <si>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</si>
  <si>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</si>
  <si>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</si>
  <si>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</si>
  <si>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</si>
  <si>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</si>
  <si>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</si>
  <si>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</si>
  <si>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</si>
  <si>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</si>
  <si>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</si>
  <si>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</si>
  <si>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</si>
  <si>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</si>
  <si>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</si>
  <si>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</si>
  <si>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</si>
  <si>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</si>
  <si>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</si>
  <si>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</si>
  <si>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</si>
  <si>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</si>
  <si>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</si>
  <si>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</si>
  <si>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</si>
  <si>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</si>
  <si>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</si>
  <si>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</si>
  <si>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</si>
  <si>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</si>
  <si>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</si>
  <si>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</si>
  <si>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</si>
  <si>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</si>
  <si>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</si>
  <si>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</si>
  <si>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</si>
  <si>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</si>
  <si>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</si>
  <si>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</si>
  <si>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</si>
  <si>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</si>
  <si>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</si>
  <si>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</si>
  <si>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</si>
  <si>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</si>
  <si>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</si>
  <si>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</si>
  <si>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</si>
  <si>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</si>
  <si>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</si>
  <si>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</si>
  <si>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</si>
  <si>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</si>
  <si>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</si>
  <si>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</si>
  <si>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</si>
  <si>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</si>
  <si>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</si>
  <si>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</si>
  <si>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</si>
  <si>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</si>
  <si>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</si>
  <si>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</si>
  <si>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</si>
  <si>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</si>
  <si>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</si>
  <si>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</si>
  <si>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</si>
  <si>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</si>
  <si>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</si>
  <si>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</si>
  <si>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</si>
  <si>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</si>
  <si>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</si>
  <si>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</si>
  <si>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</si>
  <si>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</si>
  <si>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</si>
  <si>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</si>
  <si>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</si>
  <si>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</si>
  <si>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</si>
  <si>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</si>
  <si>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</si>
  <si>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</si>
  <si>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</si>
  <si>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</si>
  <si>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</si>
  <si>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</si>
  <si>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</si>
  <si>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</si>
  <si>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</si>
  <si>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</si>
  <si>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</si>
  <si>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</si>
  <si>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</si>
  <si>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</si>
  <si>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</si>
  <si>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</si>
  <si>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</si>
  <si>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</si>
  <si>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</si>
  <si>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</si>
  <si>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</si>
  <si>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</si>
  <si>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</si>
  <si>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</si>
  <si>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</si>
  <si>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</si>
  <si>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</si>
  <si>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</si>
  <si>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</si>
  <si>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</si>
  <si>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</si>
  <si>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</si>
  <si>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</si>
  <si>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</si>
  <si>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</si>
  <si>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</si>
  <si>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</si>
  <si>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</si>
  <si>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</si>
  <si>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</si>
  <si>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</si>
  <si>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</si>
  <si>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</si>
  <si>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</si>
  <si>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</si>
  <si>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</si>
  <si>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</si>
  <si>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</si>
  <si>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</si>
  <si>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</si>
  <si>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</si>
  <si>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</si>
  <si>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</si>
  <si>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</si>
  <si>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</si>
  <si>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</si>
  <si>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</si>
  <si>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</si>
  <si>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</si>
  <si>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</si>
  <si>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</si>
  <si>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</si>
  <si>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</si>
  <si>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</si>
  <si>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</si>
  <si>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</si>
  <si>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</si>
  <si>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</si>
  <si>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</si>
  <si>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</si>
  <si>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</si>
  <si>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</si>
  <si>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</si>
  <si>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</si>
  <si>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</si>
  <si>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</si>
  <si>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</si>
  <si>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</si>
  <si>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</si>
  <si>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</si>
  <si>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</si>
  <si>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</si>
  <si>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</si>
  <si>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</si>
  <si>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</si>
  <si>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</si>
  <si>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</si>
  <si>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</si>
  <si>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</si>
  <si>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</si>
  <si>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</si>
  <si>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</si>
  <si>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</si>
  <si>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</si>
  <si>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</si>
  <si>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</si>
  <si>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</si>
  <si>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</si>
  <si>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</si>
  <si>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</si>
  <si>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</si>
  <si>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</si>
  <si>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</si>
  <si>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</si>
  <si>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</si>
  <si>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</si>
  <si>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</si>
  <si>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</si>
  <si>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</si>
  <si>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</si>
  <si>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</si>
  <si>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</si>
  <si>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</si>
  <si>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</si>
  <si>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</si>
  <si>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</si>
  <si>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</si>
  <si>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</si>
  <si>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</si>
  <si>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</si>
  <si>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</si>
  <si>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</si>
  <si>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</si>
  <si>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</si>
  <si>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</si>
  <si>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</si>
  <si>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</si>
  <si>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</si>
  <si>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</si>
  <si>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</si>
  <si>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</si>
  <si>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</si>
  <si>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</si>
  <si>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</si>
  <si>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</si>
  <si>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</si>
  <si>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</si>
  <si>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</si>
  <si>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</si>
  <si>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</si>
  <si>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</si>
  <si>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</si>
  <si>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</si>
  <si>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</si>
  <si>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</si>
  <si>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</si>
  <si>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</si>
  <si>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</si>
  <si>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</si>
  <si>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</si>
  <si>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</si>
  <si>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</si>
  <si>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</si>
  <si>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</si>
  <si>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</si>
  <si>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</si>
  <si>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</si>
  <si>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</si>
  <si>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</si>
  <si>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</si>
  <si>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</si>
  <si>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</si>
  <si>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</si>
  <si>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</si>
  <si>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</si>
  <si>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</si>
  <si>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</si>
  <si>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</si>
  <si>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</si>
  <si>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</si>
  <si>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</si>
  <si>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</si>
  <si>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</si>
  <si>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</si>
  <si>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</si>
  <si>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</si>
  <si>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</si>
  <si>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</si>
  <si>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</si>
  <si>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</si>
  <si>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</si>
  <si>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</si>
  <si>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</si>
  <si>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</si>
  <si>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</si>
  <si>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</si>
  <si>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</si>
  <si>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</si>
  <si>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</si>
  <si>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</si>
  <si>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</si>
  <si>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</si>
  <si>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</si>
  <si>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</si>
  <si>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</si>
  <si>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</si>
  <si>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</si>
  <si>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</si>
  <si>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</si>
  <si>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</si>
  <si>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</si>
  <si>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</si>
  <si>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</si>
  <si>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</si>
  <si>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</si>
  <si>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</si>
  <si>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</si>
  <si>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</si>
  <si>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</si>
  <si>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</si>
  <si>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</si>
  <si>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</si>
  <si>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</si>
  <si>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</si>
  <si>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</si>
  <si>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</si>
  <si>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</si>
  <si>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</si>
  <si>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</si>
  <si>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</si>
  <si>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</si>
  <si>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</si>
  <si>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</si>
  <si>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</si>
  <si>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</si>
  <si>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</si>
  <si>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</si>
  <si>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</si>
  <si>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</si>
  <si>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</si>
  <si>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</si>
  <si>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</si>
  <si>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</si>
  <si>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</si>
  <si>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</si>
  <si>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</si>
  <si>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</si>
  <si>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</si>
  <si>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</si>
  <si>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</si>
  <si>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</si>
  <si>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</si>
  <si>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</si>
  <si>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</si>
  <si>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</si>
  <si>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</si>
  <si>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</si>
  <si>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</si>
  <si>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</si>
  <si>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</si>
  <si>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</si>
  <si>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</si>
  <si>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</si>
  <si>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</si>
  <si>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</si>
  <si>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</si>
  <si>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</si>
  <si>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</si>
  <si>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</si>
  <si>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</si>
  <si>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</si>
  <si>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</si>
  <si>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</si>
  <si>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</si>
  <si>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</si>
  <si>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</si>
  <si>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</si>
  <si>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</si>
  <si>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</si>
  <si>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</si>
  <si>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</si>
  <si>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</si>
  <si>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</si>
  <si>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</si>
  <si>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</si>
  <si>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</si>
  <si>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</si>
  <si>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</si>
  <si>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</si>
  <si>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</si>
  <si>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</si>
  <si>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</si>
  <si>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</si>
  <si>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</si>
  <si>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</si>
  <si>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</si>
  <si>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</si>
  <si>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</si>
  <si>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</si>
  <si>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</si>
  <si>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</si>
  <si>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</si>
  <si>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</si>
  <si>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</si>
  <si>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</si>
  <si>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</si>
  <si>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</si>
  <si>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</si>
  <si>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</si>
  <si>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</si>
  <si>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</si>
  <si>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</si>
  <si>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</si>
  <si>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</si>
  <si>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</si>
  <si>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</si>
  <si>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</si>
  <si>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</si>
  <si>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</si>
  <si>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</si>
  <si>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</si>
  <si>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</si>
  <si>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</si>
  <si>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</si>
  <si>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</si>
  <si>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</si>
  <si>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</si>
  <si>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</si>
  <si>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</si>
  <si>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</si>
  <si>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</si>
  <si>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</si>
  <si>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</si>
  <si>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</si>
  <si>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</si>
  <si>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</si>
  <si>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</si>
  <si>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</si>
  <si>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</si>
  <si>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</si>
  <si>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</si>
  <si>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</si>
  <si>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</si>
  <si>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</si>
  <si>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</si>
  <si>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</si>
  <si>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</si>
  <si>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</si>
  <si>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</si>
  <si>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</si>
  <si>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</si>
  <si>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</si>
  <si>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</si>
  <si>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</si>
  <si>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</si>
  <si>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</si>
  <si>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</si>
  <si>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</si>
  <si>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</si>
  <si>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</si>
  <si>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</si>
  <si>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</si>
  <si>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</si>
  <si>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</si>
  <si>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</si>
  <si>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</si>
  <si>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</si>
  <si>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</si>
  <si>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</si>
  <si>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</si>
  <si>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</si>
  <si>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</si>
  <si>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</si>
  <si>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</si>
  <si>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</si>
  <si>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</si>
  <si>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</si>
  <si>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</si>
  <si>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</si>
  <si>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</si>
  <si>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</si>
  <si>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</si>
  <si>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</si>
  <si>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</si>
  <si>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</si>
  <si>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</si>
  <si>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</si>
  <si>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</si>
  <si>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</si>
  <si>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</si>
  <si>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</si>
  <si>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</si>
  <si>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</si>
  <si>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</si>
  <si>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</si>
  <si>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</si>
  <si>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</si>
  <si>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</si>
  <si>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</si>
  <si>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</si>
  <si>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</si>
  <si>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</si>
  <si>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</si>
  <si>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</si>
  <si>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</si>
  <si>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</si>
  <si>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</si>
  <si>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</si>
  <si>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</si>
  <si>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</si>
  <si>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</si>
  <si>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</si>
  <si>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</si>
  <si>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</si>
  <si>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</si>
  <si>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</si>
  <si>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</si>
  <si>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</si>
  <si>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</si>
  <si>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</si>
  <si>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</si>
  <si>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</si>
  <si>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</si>
  <si>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</si>
  <si>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</si>
  <si>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</si>
  <si>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</si>
  <si>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</si>
  <si>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</si>
  <si>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</si>
  <si>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</si>
  <si>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</si>
  <si>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</si>
  <si>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</si>
  <si>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</si>
  <si>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</si>
  <si>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</si>
  <si>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</si>
  <si>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</si>
  <si>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</si>
  <si>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</si>
  <si>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</si>
  <si>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</si>
  <si>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</si>
  <si>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</si>
  <si>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</si>
  <si>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</si>
  <si>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</si>
  <si>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</si>
  <si>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</si>
  <si>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</si>
  <si>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</si>
  <si>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</si>
  <si>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</si>
  <si>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</si>
  <si>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</si>
  <si>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</si>
  <si>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</si>
  <si>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</si>
  <si>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</si>
  <si>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</si>
  <si>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</si>
  <si>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</si>
  <si>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</si>
  <si>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</si>
  <si>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</si>
  <si>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</si>
  <si>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</si>
  <si>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</si>
  <si>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</si>
  <si>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</si>
  <si>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</si>
  <si>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</si>
  <si>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</si>
  <si>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</si>
  <si>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</si>
  <si>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</si>
  <si>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</si>
  <si>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</si>
  <si>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</si>
  <si>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</si>
  <si>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</si>
  <si>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</si>
  <si>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</si>
  <si>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</si>
  <si>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</si>
  <si>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</si>
  <si>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</si>
  <si>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</si>
  <si>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</si>
  <si>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</si>
  <si>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</si>
  <si>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</si>
  <si>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</si>
  <si>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</si>
  <si>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</si>
  <si>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</si>
  <si>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</si>
  <si>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</si>
  <si>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</si>
  <si>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</si>
  <si>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</si>
  <si>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</si>
  <si>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</si>
  <si>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</si>
  <si>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</si>
  <si>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</si>
  <si>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</si>
  <si>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</si>
  <si>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</si>
  <si>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</si>
  <si>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</si>
  <si>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</si>
  <si>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</si>
  <si>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</si>
  <si>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</si>
  <si>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</si>
  <si>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</si>
  <si>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</si>
  <si>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</si>
  <si>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</si>
  <si>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</si>
  <si>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</si>
  <si>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</si>
  <si>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</si>
  <si>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</si>
  <si>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</si>
  <si>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</si>
  <si>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</si>
  <si>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</si>
  <si>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</si>
  <si>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</si>
  <si>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</si>
  <si>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</si>
  <si>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</si>
  <si>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</si>
  <si>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</si>
  <si>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</si>
  <si>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</si>
  <si>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</si>
  <si>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</si>
  <si>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</si>
  <si>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</si>
  <si>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</si>
  <si>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</si>
  <si>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</si>
  <si>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</si>
  <si>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</si>
  <si>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</si>
  <si>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</si>
  <si>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</si>
  <si>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</si>
  <si>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</si>
  <si>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</si>
  <si>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</si>
  <si>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</si>
  <si>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</si>
  <si>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</si>
  <si>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</si>
  <si>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</si>
  <si>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</si>
  <si>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</si>
  <si>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</si>
  <si>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</si>
  <si>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</si>
  <si>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</si>
  <si>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</si>
  <si>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</si>
  <si>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</si>
  <si>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</si>
  <si>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</si>
  <si>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</si>
  <si>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</si>
  <si>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</si>
  <si>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</si>
  <si>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</si>
  <si>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</si>
  <si>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</si>
  <si>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</si>
  <si>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</si>
  <si>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</si>
  <si>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</si>
  <si>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</si>
  <si>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</si>
  <si>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</si>
  <si>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</si>
  <si>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</si>
  <si>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</si>
  <si>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</si>
  <si>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</si>
  <si>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</si>
  <si>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</si>
  <si>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</si>
  <si>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</si>
  <si>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</si>
  <si>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</si>
  <si>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</si>
  <si>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</si>
  <si>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</si>
  <si>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</si>
  <si>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</si>
  <si>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</si>
  <si>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</si>
  <si>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</si>
  <si>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</si>
  <si>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</si>
  <si>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</si>
  <si>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</si>
  <si>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</si>
  <si>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</si>
  <si>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</si>
  <si>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</si>
  <si>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</si>
  <si>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</si>
  <si>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</si>
  <si>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</si>
  <si>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</si>
  <si>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</si>
  <si>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</si>
  <si>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</si>
  <si>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</si>
  <si>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</si>
  <si>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</si>
  <si>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</si>
  <si>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</si>
  <si>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</si>
  <si>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</si>
  <si>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</si>
  <si>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</si>
  <si>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</si>
  <si>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</si>
  <si>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</si>
  <si>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</si>
  <si>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</si>
  <si>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</si>
  <si>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</si>
  <si>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</si>
  <si>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</si>
  <si>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</si>
  <si>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</si>
  <si>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</si>
  <si>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</si>
  <si>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</si>
  <si>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</si>
  <si>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</si>
  <si>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</si>
  <si>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</si>
  <si>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</si>
  <si>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</si>
  <si>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</si>
  <si>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</si>
  <si>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</si>
  <si>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</si>
  <si>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</si>
  <si>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</si>
  <si>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</si>
  <si>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</si>
  <si>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</si>
  <si>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</si>
  <si>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</si>
  <si>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</si>
  <si>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</si>
  <si>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</si>
  <si>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</si>
  <si>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</si>
  <si>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</si>
  <si>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</si>
  <si>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</si>
  <si>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</si>
  <si>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</si>
  <si>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</si>
  <si>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</si>
  <si>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</si>
  <si>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</si>
  <si>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</si>
  <si>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</si>
  <si>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</si>
  <si>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</si>
  <si>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</si>
  <si>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</si>
  <si>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</si>
  <si>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</si>
  <si>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</si>
  <si>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</si>
  <si>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</si>
  <si>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</si>
  <si>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</si>
  <si>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</si>
  <si>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</si>
  <si>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</si>
  <si>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</si>
  <si>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</si>
  <si>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</si>
  <si>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</si>
  <si>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</si>
  <si>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</si>
  <si>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</si>
  <si>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</si>
  <si>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</si>
  <si>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</si>
  <si>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</si>
  <si>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</si>
  <si>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</si>
  <si>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</si>
  <si>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</si>
  <si>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</si>
  <si>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</si>
  <si>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</si>
  <si>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</si>
  <si>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</si>
  <si>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</si>
  <si>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</si>
  <si>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</si>
  <si>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</si>
  <si>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</si>
  <si>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</si>
  <si>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</si>
  <si>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</si>
  <si>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</si>
  <si>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</si>
  <si>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</si>
  <si>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</si>
  <si>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</si>
  <si>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</si>
  <si>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</si>
  <si>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</si>
  <si>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</si>
  <si>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</si>
  <si>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</si>
  <si>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</si>
  <si>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</si>
  <si>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</si>
  <si>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</si>
  <si>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</si>
  <si>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</si>
  <si>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</si>
  <si>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</si>
  <si>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</si>
  <si>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</si>
  <si>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</si>
  <si>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</si>
  <si>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</si>
  <si>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</si>
  <si>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</si>
  <si>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</si>
  <si>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</si>
  <si>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</si>
  <si>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</si>
  <si>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</si>
  <si>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</si>
  <si>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</si>
  <si>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</si>
  <si>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</si>
  <si>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</si>
  <si>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</si>
  <si>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</si>
  <si>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</si>
  <si>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</si>
  <si>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</si>
  <si>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</si>
  <si>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</si>
  <si>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</si>
  <si>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</si>
  <si>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</si>
  <si>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</si>
  <si>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</si>
  <si>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</si>
  <si>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</si>
  <si>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</si>
  <si>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</si>
  <si>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</si>
  <si>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</si>
  <si>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</si>
  <si>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</si>
  <si>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</si>
  <si>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</si>
  <si>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</si>
  <si>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</si>
  <si>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</si>
  <si>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</si>
  <si>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</si>
  <si>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</si>
  <si>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</si>
  <si>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</si>
  <si>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</si>
  <si>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</si>
  <si>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</si>
  <si>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</si>
  <si>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</si>
  <si>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</si>
  <si>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</si>
  <si>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</si>
  <si>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</si>
  <si>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</si>
  <si>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</si>
  <si>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</si>
  <si>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</si>
  <si>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</si>
  <si>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</si>
  <si>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</si>
  <si>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</si>
  <si>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</si>
  <si>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</si>
  <si>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</si>
  <si>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</si>
  <si>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</si>
  <si>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</si>
  <si>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</si>
  <si>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</si>
  <si>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</si>
  <si>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</si>
  <si>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</si>
  <si>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</si>
  <si>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</si>
  <si>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</si>
  <si>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</si>
  <si>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</si>
  <si>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</si>
  <si>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</si>
  <si>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</si>
  <si>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</si>
  <si>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</si>
  <si>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</si>
  <si>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</si>
  <si>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</si>
  <si>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</si>
  <si>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</si>
  <si>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</si>
  <si>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</si>
  <si>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</si>
  <si>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</si>
  <si>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</si>
  <si>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</si>
  <si>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</si>
  <si>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</si>
  <si>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</si>
  <si>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</si>
  <si>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</si>
  <si>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</si>
  <si>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</si>
  <si>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</si>
  <si>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</si>
  <si>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</si>
  <si>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</si>
  <si>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</si>
  <si>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</si>
  <si>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</si>
  <si>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</si>
  <si>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</si>
  <si>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</si>
  <si>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</si>
  <si>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</si>
  <si>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</si>
  <si>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</si>
  <si>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</si>
  <si>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</si>
  <si>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</si>
  <si>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</si>
  <si>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</si>
  <si>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</si>
  <si>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</si>
  <si>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</si>
  <si>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</si>
  <si>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</si>
  <si>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</si>
  <si>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</si>
  <si>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</si>
  <si>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</si>
  <si>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</si>
  <si>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</si>
  <si>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</si>
  <si>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</si>
  <si>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</si>
  <si>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</si>
  <si>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</si>
  <si>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</si>
  <si>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</si>
  <si>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</si>
  <si>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</si>
  <si>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</si>
  <si>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</si>
  <si>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</si>
  <si>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</si>
  <si>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</si>
  <si>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</si>
  <si>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</si>
  <si>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</si>
  <si>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</si>
  <si>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</si>
  <si>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</si>
  <si>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</si>
  <si>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</si>
  <si>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</si>
  <si>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</si>
  <si>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</si>
  <si>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</si>
  <si>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</si>
  <si>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</si>
  <si>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</si>
  <si>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</si>
  <si>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</si>
  <si>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</si>
  <si>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</si>
  <si>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</si>
  <si>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</si>
  <si>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</si>
  <si>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</si>
  <si>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</si>
  <si>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</si>
  <si>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</si>
  <si>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</si>
  <si>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</si>
  <si>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</si>
  <si>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</si>
  <si>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</si>
  <si>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</si>
  <si>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</si>
  <si>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</si>
  <si>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</si>
  <si>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</si>
  <si>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</si>
  <si>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</si>
  <si>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</si>
  <si>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</si>
  <si>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</si>
  <si>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</si>
  <si>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</si>
  <si>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</si>
  <si>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</si>
  <si>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</si>
  <si>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</si>
  <si>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</si>
  <si>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</si>
  <si>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</si>
  <si>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</si>
  <si>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</si>
  <si>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</si>
  <si>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</si>
  <si>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</si>
  <si>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</si>
  <si>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</si>
  <si>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</si>
  <si>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</si>
  <si>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</si>
  <si>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</si>
  <si>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</si>
  <si>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</si>
  <si>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</si>
  <si>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</si>
  <si>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</si>
  <si>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</si>
  <si>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</si>
  <si>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</si>
  <si>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</si>
  <si>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</si>
  <si>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</si>
  <si>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</si>
  <si>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</si>
  <si>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</si>
  <si>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</si>
  <si>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</si>
  <si>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</si>
  <si>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</si>
  <si>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</si>
  <si>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</si>
  <si>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</si>
  <si>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</si>
  <si>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</si>
  <si>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</si>
  <si>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</si>
  <si>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</si>
  <si>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</si>
  <si>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</si>
  <si>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</si>
  <si>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</si>
  <si>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</si>
  <si>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</si>
  <si>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</si>
  <si>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</si>
  <si>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</si>
  <si>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</si>
  <si>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</si>
  <si>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</si>
  <si>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</si>
  <si>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</si>
  <si>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</si>
  <si>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</si>
  <si>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</si>
  <si>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</si>
  <si>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</si>
  <si>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</si>
  <si>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</si>
  <si>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</si>
  <si>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</si>
  <si>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</si>
  <si>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</si>
  <si>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</si>
  <si>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</si>
  <si>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</si>
  <si>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</si>
  <si>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</si>
  <si>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</si>
  <si>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</si>
  <si>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</si>
  <si>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</si>
  <si>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</si>
  <si>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</si>
  <si>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</si>
  <si>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</si>
  <si>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</si>
  <si>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</si>
  <si>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</si>
  <si>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</si>
  <si>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</si>
  <si>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</si>
  <si>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</si>
  <si>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</si>
  <si>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</si>
  <si>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</si>
  <si>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</si>
  <si>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</si>
  <si>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</si>
  <si>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</si>
  <si>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</si>
  <si>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</si>
  <si>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</si>
  <si>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</si>
  <si>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</si>
  <si>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</si>
  <si>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</si>
  <si>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</si>
  <si>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</si>
  <si>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</si>
  <si>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</si>
  <si>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</si>
  <si>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</si>
  <si>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</si>
  <si>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</si>
  <si>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</si>
  <si>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</si>
  <si>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</si>
  <si>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</si>
  <si>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</si>
  <si>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</si>
  <si>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</si>
  <si>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</si>
  <si>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</si>
  <si>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</si>
  <si>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</si>
  <si>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</si>
  <si>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</si>
  <si>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</si>
  <si>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</si>
  <si>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</si>
  <si>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</si>
  <si>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</si>
  <si>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</si>
  <si>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</si>
  <si>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</si>
  <si>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</si>
  <si>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</si>
  <si>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</si>
  <si>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</si>
  <si>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</si>
  <si>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</si>
  <si>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</si>
  <si>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</si>
  <si>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</si>
  <si>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</si>
  <si>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</si>
  <si>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</si>
  <si>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</si>
  <si>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</si>
  <si>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</si>
  <si>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</si>
  <si>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</si>
  <si>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</si>
  <si>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</si>
  <si>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</si>
  <si>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</si>
  <si>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</si>
  <si>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</si>
  <si>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</si>
  <si>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</si>
  <si>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</si>
  <si>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</si>
  <si>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</si>
  <si>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</si>
  <si>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</si>
  <si>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</si>
  <si>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</si>
  <si>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</si>
  <si>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</si>
  <si>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</si>
  <si>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</si>
  <si>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</si>
  <si>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</si>
  <si>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</si>
  <si>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</si>
  <si>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</si>
  <si>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</si>
  <si>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</si>
  <si>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</si>
  <si>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</si>
  <si>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</si>
  <si>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</si>
  <si>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</si>
  <si>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</si>
  <si>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</si>
  <si>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</si>
  <si>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</si>
  <si>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</si>
  <si>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</si>
  <si>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</si>
  <si>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</si>
  <si>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</si>
  <si>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</si>
  <si>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</si>
  <si>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</si>
  <si>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</si>
  <si>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</si>
  <si>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</si>
  <si>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</si>
  <si>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</si>
  <si>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</si>
  <si>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</si>
  <si>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</si>
  <si>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</si>
  <si>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</si>
  <si>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</si>
  <si>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</si>
  <si>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</si>
  <si>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</si>
  <si>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</si>
  <si>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</si>
  <si>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</si>
  <si>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</si>
  <si>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</si>
  <si>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</si>
  <si>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</si>
  <si>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</si>
  <si>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</si>
  <si>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</si>
  <si>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</si>
  <si>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</si>
  <si>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</si>
  <si>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</si>
  <si>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</si>
  <si>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</si>
  <si>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</si>
  <si>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</si>
  <si>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</si>
  <si>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</si>
  <si>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</si>
  <si>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</si>
  <si>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</si>
  <si>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</si>
  <si>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</si>
  <si>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</si>
  <si>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</si>
  <si>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</si>
  <si>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</si>
  <si>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</si>
  <si>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</si>
  <si>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</si>
  <si>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</si>
  <si>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</si>
  <si>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</si>
  <si>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</si>
  <si>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</si>
  <si>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</si>
  <si>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</si>
  <si>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</si>
  <si>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</si>
  <si>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</si>
  <si>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</si>
  <si>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</si>
  <si>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</si>
  <si>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</si>
  <si>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</si>
  <si>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</si>
  <si>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</si>
  <si>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</si>
  <si>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</si>
  <si>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</si>
  <si>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</si>
  <si>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</si>
  <si>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</si>
  <si>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</si>
  <si>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</si>
  <si>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</si>
  <si>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</si>
  <si>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</si>
  <si>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</si>
  <si>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</si>
  <si>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</si>
  <si>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</si>
  <si>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</si>
  <si>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</si>
  <si>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</si>
  <si>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</si>
  <si>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</si>
  <si>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</si>
  <si>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</si>
  <si>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</si>
  <si>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</si>
  <si>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</si>
  <si>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</si>
  <si>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</si>
  <si>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</si>
  <si>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</si>
  <si>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</si>
  <si>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</si>
  <si>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</si>
  <si>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</si>
  <si>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</si>
  <si>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</si>
  <si>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</si>
  <si>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</si>
  <si>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</si>
  <si>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</si>
  <si>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</si>
  <si>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</si>
  <si>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</si>
  <si>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</si>
  <si>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</si>
  <si>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</si>
  <si>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</si>
  <si>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</si>
  <si>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</si>
  <si>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</si>
  <si>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</si>
  <si>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</si>
  <si>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</si>
  <si>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</si>
  <si>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</si>
  <si>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</si>
  <si>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</si>
  <si>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</si>
  <si>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</si>
  <si>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</si>
  <si>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</si>
  <si>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</si>
  <si>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</si>
  <si>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</si>
  <si>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</si>
  <si>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</si>
  <si>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</si>
  <si>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</si>
  <si>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</si>
  <si>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</si>
  <si>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</si>
  <si>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</si>
  <si>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</si>
  <si>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</si>
  <si>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</si>
  <si>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</si>
  <si>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</si>
  <si>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</si>
  <si>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</si>
  <si>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</si>
  <si>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</si>
  <si>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</si>
  <si>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</si>
  <si>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</si>
  <si>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</si>
  <si>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</si>
  <si>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</si>
  <si>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</si>
  <si>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</si>
  <si>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</si>
  <si>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</si>
  <si>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</si>
  <si>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</si>
  <si>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</si>
  <si>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</si>
  <si>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</si>
  <si>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</si>
  <si>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</si>
  <si>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</si>
  <si>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</si>
  <si>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</si>
  <si>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</si>
  <si>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</si>
  <si>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</si>
  <si>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</si>
  <si>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</si>
  <si>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</si>
  <si>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</si>
  <si>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</si>
  <si>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</si>
  <si>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</si>
  <si>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</si>
  <si>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</si>
  <si>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</si>
  <si>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</si>
  <si>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</si>
  <si>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</si>
  <si>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</si>
  <si>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</si>
  <si>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</si>
  <si>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</si>
  <si>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</si>
  <si>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</si>
  <si>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</si>
  <si>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</si>
  <si>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</si>
  <si>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</si>
  <si>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</si>
  <si>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</si>
  <si>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</si>
  <si>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</si>
  <si>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</si>
  <si>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</si>
  <si>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</si>
  <si>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</si>
  <si>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</si>
  <si>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</si>
  <si>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</si>
  <si>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</si>
  <si>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</si>
  <si>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</si>
  <si>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</si>
  <si>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</si>
  <si>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</si>
  <si>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</si>
  <si>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</si>
  <si>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</si>
  <si>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</si>
  <si>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</si>
  <si>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</si>
  <si>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</si>
  <si>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</si>
  <si>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</si>
  <si>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</si>
  <si>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</si>
  <si>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</si>
  <si>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</si>
  <si>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</si>
  <si>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</si>
  <si>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</si>
  <si>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</si>
  <si>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</si>
  <si>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</si>
  <si>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</si>
  <si>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</si>
  <si>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</si>
  <si>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</si>
  <si>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</si>
  <si>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</si>
  <si>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</si>
  <si>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</si>
  <si>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</si>
  <si>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</si>
  <si>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</si>
  <si>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</si>
  <si>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</si>
  <si>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</si>
  <si>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</si>
  <si>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</si>
  <si>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</si>
  <si>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</si>
  <si>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</si>
  <si>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</si>
  <si>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</si>
  <si>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</si>
  <si>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</si>
  <si>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</si>
  <si>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</si>
  <si>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</si>
  <si>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</si>
  <si>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</si>
  <si>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</si>
  <si>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</si>
  <si>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</si>
  <si>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</si>
  <si>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</si>
  <si>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</si>
  <si>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</si>
  <si>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</si>
  <si>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</si>
  <si>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</si>
  <si>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</si>
  <si>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</si>
  <si>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</si>
  <si>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</si>
  <si>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</si>
  <si>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</si>
  <si>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</si>
  <si>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</si>
  <si>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</si>
  <si>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</si>
  <si>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</si>
  <si>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</si>
  <si>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</si>
  <si>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</si>
  <si>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</si>
  <si>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</si>
  <si>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</si>
  <si>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</si>
  <si>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</si>
  <si>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</si>
  <si>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</si>
  <si>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</si>
  <si>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</si>
  <si>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</si>
  <si>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</si>
  <si>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</si>
  <si>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</si>
  <si>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</si>
  <si>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</si>
  <si>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</si>
  <si>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</si>
  <si>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</si>
  <si>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</si>
  <si>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</si>
  <si>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</si>
  <si>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</si>
  <si>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</si>
  <si>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</si>
  <si>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</si>
  <si>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</si>
  <si>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</si>
  <si>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</si>
  <si>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</si>
  <si>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</si>
  <si>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</si>
  <si>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</si>
  <si>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</si>
  <si>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</si>
  <si>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</si>
  <si>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</si>
  <si>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</si>
  <si>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</si>
  <si>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</si>
  <si>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</si>
  <si>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</si>
  <si>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</si>
  <si>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</si>
  <si>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</si>
  <si>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</si>
  <si>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</si>
  <si>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</si>
  <si>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</si>
  <si>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</si>
  <si>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</si>
  <si>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</si>
  <si>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</si>
  <si>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</si>
  <si>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</si>
  <si>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</si>
  <si>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</si>
  <si>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</si>
  <si>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</si>
  <si>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</si>
  <si>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</si>
  <si>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</si>
  <si>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</si>
  <si>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</si>
  <si>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</si>
  <si>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</si>
  <si>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</si>
  <si>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</si>
  <si>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</si>
  <si>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</si>
  <si>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</si>
  <si>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</si>
  <si>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</si>
  <si>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</si>
  <si>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</si>
  <si>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</si>
  <si>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</si>
  <si>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</si>
  <si>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</si>
  <si>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</si>
  <si>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</si>
  <si>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</si>
  <si>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</si>
  <si>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</si>
  <si>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</si>
  <si>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</si>
  <si>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</si>
  <si>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</si>
  <si>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</si>
  <si>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</si>
  <si>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</si>
  <si>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</si>
  <si>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</si>
  <si>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</si>
  <si>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</si>
  <si>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</si>
  <si>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</si>
  <si>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</si>
  <si>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</si>
  <si>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</si>
  <si>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</si>
  <si>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</si>
  <si>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</si>
  <si>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</si>
  <si>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</si>
  <si>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</si>
  <si>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</si>
  <si>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</si>
  <si>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</si>
  <si>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</si>
  <si>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</si>
  <si>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</si>
  <si>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</si>
  <si>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</si>
  <si>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</si>
  <si>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</si>
  <si>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</si>
  <si>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</si>
  <si>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</si>
  <si>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</si>
  <si>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</si>
  <si>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</si>
  <si>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</si>
  <si>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</si>
  <si>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</si>
  <si>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</si>
  <si>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</si>
  <si>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</si>
  <si>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</si>
  <si>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</si>
  <si>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</si>
  <si>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</si>
  <si>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</si>
  <si>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</si>
  <si>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</si>
  <si>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</si>
  <si>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</si>
  <si>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</si>
  <si>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</si>
  <si>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</si>
  <si>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</si>
  <si>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</si>
  <si>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</si>
  <si>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</si>
  <si>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</si>
  <si>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</si>
  <si>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</si>
  <si>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</si>
  <si>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</si>
  <si>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</si>
  <si>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</si>
  <si>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</si>
  <si>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</si>
  <si>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</si>
  <si>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</si>
  <si>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</si>
  <si>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</si>
  <si>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</si>
  <si>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</si>
  <si>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</si>
  <si>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</si>
  <si>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</si>
  <si>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</si>
  <si>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</si>
  <si>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</si>
  <si>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</si>
  <si>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</si>
  <si>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</si>
  <si>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</si>
  <si>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</si>
  <si>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</si>
  <si>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</si>
  <si>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</si>
  <si>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</si>
  <si>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</si>
  <si>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</si>
  <si>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</si>
  <si>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</si>
  <si>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</si>
  <si>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</si>
  <si>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</si>
  <si>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</si>
  <si>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</si>
  <si>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</si>
  <si>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</si>
  <si>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</si>
  <si>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</si>
  <si>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</si>
  <si>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</si>
  <si>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</si>
  <si>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</si>
  <si>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</si>
  <si>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</si>
  <si>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</si>
  <si>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</si>
  <si>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</si>
  <si>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</si>
  <si>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</si>
  <si>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</si>
  <si>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</si>
  <si>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</si>
  <si>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</si>
  <si>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</si>
  <si>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</si>
  <si>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</si>
  <si>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</si>
  <si>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</si>
  <si>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</si>
  <si>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</si>
  <si>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</si>
  <si>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</si>
  <si>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</si>
  <si>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</si>
  <si>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</si>
  <si>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</si>
  <si>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</si>
  <si>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</si>
  <si>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</si>
  <si>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</si>
  <si>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</si>
  <si>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</si>
  <si>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</si>
  <si>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</si>
  <si>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</si>
  <si>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</si>
  <si>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</si>
  <si>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</si>
  <si>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</si>
  <si>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</si>
  <si>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</si>
  <si>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</si>
  <si>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</si>
  <si>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</si>
  <si>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</si>
  <si>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</si>
  <si>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</si>
  <si>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</si>
  <si>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</si>
  <si>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</si>
  <si>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</si>
  <si>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</si>
  <si>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</si>
  <si>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</si>
  <si>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</si>
  <si>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</si>
  <si>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</si>
  <si>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</si>
  <si>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</si>
  <si>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</si>
  <si>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</si>
  <si>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</si>
  <si>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</si>
  <si>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</si>
  <si>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</si>
  <si>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</si>
  <si>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</si>
  <si>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</si>
  <si>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</si>
  <si>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</si>
  <si>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</si>
  <si>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</si>
  <si>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</si>
  <si>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</si>
  <si>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</si>
  <si>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</si>
  <si>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</si>
  <si>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</si>
  <si>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</si>
  <si>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</si>
  <si>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</si>
  <si>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</si>
  <si>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</si>
  <si>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</si>
  <si>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</si>
  <si>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</si>
  <si>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</si>
  <si>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</si>
  <si>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</si>
  <si>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</si>
  <si>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</si>
  <si>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</si>
  <si>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</si>
  <si>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</si>
  <si>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</si>
  <si>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</si>
  <si>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</si>
  <si>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</si>
  <si>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</si>
  <si>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</si>
  <si>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</si>
  <si>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</si>
  <si>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</si>
  <si>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</si>
  <si>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</si>
  <si>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</si>
  <si>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</si>
  <si>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</si>
  <si>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</si>
  <si>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</si>
  <si>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</si>
  <si>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</si>
  <si>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</si>
  <si>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</si>
  <si>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</si>
  <si>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</si>
  <si>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</si>
  <si>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</si>
  <si>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</si>
  <si>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</si>
  <si>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</si>
  <si>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</si>
  <si>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</si>
  <si>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</si>
  <si>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</si>
  <si>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</si>
  <si>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</si>
  <si>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</si>
  <si>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</si>
  <si>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</si>
  <si>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</si>
  <si>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</si>
  <si>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</si>
  <si>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</si>
  <si>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</si>
  <si>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</si>
  <si>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</si>
  <si>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</si>
  <si>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</si>
  <si>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</si>
  <si>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</si>
  <si>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</si>
  <si>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</si>
  <si>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</si>
  <si>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</si>
  <si>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</si>
  <si>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</si>
  <si>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</si>
  <si>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</si>
  <si>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</si>
  <si>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</si>
  <si>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</si>
  <si>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</si>
  <si>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</si>
  <si>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</si>
  <si>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</si>
  <si>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</si>
  <si>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</si>
  <si>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</si>
  <si>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</si>
  <si>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</si>
  <si>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</si>
  <si>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</si>
  <si>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</si>
  <si>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</si>
  <si>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</si>
  <si>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</si>
  <si>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</si>
  <si>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</si>
  <si>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</si>
  <si>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</si>
  <si>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</si>
  <si>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</si>
  <si>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</si>
  <si>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</si>
  <si>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</si>
  <si>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</si>
  <si>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</si>
  <si>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</si>
  <si>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</si>
  <si>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</si>
  <si>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</si>
  <si>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</si>
  <si>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</si>
  <si>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</si>
  <si>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</si>
  <si>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</si>
  <si>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</si>
  <si>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</si>
  <si>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</si>
  <si>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</si>
  <si>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</si>
  <si>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</si>
  <si>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</si>
  <si>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</si>
  <si>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</si>
  <si>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</si>
  <si>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</si>
  <si>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</si>
  <si>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</si>
  <si>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</si>
  <si>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</si>
  <si>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</si>
  <si>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</si>
  <si>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</si>
  <si>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</si>
  <si>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</si>
  <si>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</si>
  <si>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</si>
  <si>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</si>
  <si>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</si>
  <si>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</si>
  <si>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</si>
  <si>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</si>
  <si>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</si>
  <si>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</si>
  <si>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</si>
  <si>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</si>
  <si>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</si>
  <si>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</si>
  <si>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</si>
  <si>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</si>
  <si>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</si>
  <si>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</si>
  <si>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</si>
  <si>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</si>
  <si>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</si>
  <si>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</si>
  <si>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</si>
  <si>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</si>
  <si>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</si>
  <si>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</si>
  <si>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</si>
  <si>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</si>
  <si>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</si>
  <si>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</si>
  <si>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</si>
  <si>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</si>
  <si>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</si>
  <si>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</si>
  <si>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</si>
  <si>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</si>
  <si>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</si>
  <si>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</si>
  <si>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</si>
  <si>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</si>
  <si>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</si>
  <si>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</si>
  <si>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</si>
  <si>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</si>
  <si>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</si>
  <si>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</si>
  <si>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</si>
  <si>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</si>
  <si>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</si>
  <si>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</si>
  <si>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</si>
  <si>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</si>
  <si>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</si>
  <si>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</si>
  <si>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</si>
  <si>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</si>
  <si>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</si>
  <si>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</si>
  <si>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</si>
  <si>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</si>
  <si>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</si>
  <si>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</si>
  <si>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</si>
  <si>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</si>
  <si>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</si>
  <si>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</si>
  <si>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</si>
  <si>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</si>
  <si>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</si>
  <si>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</si>
  <si>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</si>
  <si>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</si>
  <si>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</si>
  <si>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</si>
  <si>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</si>
  <si>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</si>
  <si>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</si>
  <si>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</si>
  <si>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</si>
  <si>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</si>
  <si>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</si>
  <si>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</si>
  <si>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</si>
  <si>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</si>
  <si>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</si>
  <si>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</si>
  <si>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</si>
  <si>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</si>
  <si>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</si>
  <si>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</si>
  <si>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</si>
  <si>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</si>
  <si>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</si>
  <si>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</si>
  <si>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</si>
  <si>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</si>
  <si>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</si>
  <si>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</si>
  <si>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</si>
  <si>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</si>
  <si>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</si>
  <si>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</si>
  <si>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</si>
  <si>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</si>
  <si>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</si>
  <si>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</si>
  <si>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</si>
  <si>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</si>
  <si>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</si>
  <si>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</si>
  <si>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</si>
  <si>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</si>
  <si>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</si>
  <si>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</si>
  <si>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</si>
  <si>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</si>
  <si>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</si>
  <si>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</si>
  <si>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</si>
  <si>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</si>
  <si>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</si>
  <si>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</si>
  <si>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</si>
  <si>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</si>
  <si>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</si>
  <si>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</si>
  <si>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</si>
  <si>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</si>
  <si>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</si>
  <si>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</si>
  <si>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</si>
  <si>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</si>
  <si>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</si>
  <si>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</si>
  <si>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</si>
  <si>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</si>
  <si>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</si>
  <si>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</si>
  <si>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</si>
  <si>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</si>
  <si>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</si>
  <si>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</si>
  <si>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</si>
  <si>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</si>
  <si>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</si>
  <si>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</si>
  <si>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</si>
  <si>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</si>
  <si>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</si>
  <si>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</si>
  <si>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</si>
  <si>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</si>
  <si>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</si>
  <si>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</si>
  <si>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</si>
  <si>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</si>
  <si>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</si>
  <si>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</si>
  <si>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</si>
  <si>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</si>
  <si>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</si>
  <si>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</si>
  <si>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</si>
  <si>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</si>
  <si>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</si>
  <si>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</si>
  <si>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</si>
  <si>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</si>
  <si>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</si>
  <si>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</si>
  <si>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</si>
  <si>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</si>
  <si>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</si>
  <si>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</si>
  <si>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</si>
  <si>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</si>
  <si>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</si>
  <si>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</si>
  <si>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</si>
  <si>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</si>
  <si>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</si>
  <si>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</si>
  <si>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</si>
  <si>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</si>
  <si>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</si>
  <si>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</si>
  <si>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</si>
  <si>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</si>
  <si>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</si>
  <si>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</si>
  <si>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</si>
  <si>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</si>
  <si>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</si>
  <si>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</si>
  <si>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</si>
  <si>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</si>
  <si>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</si>
  <si>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</si>
  <si>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</si>
  <si>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</si>
  <si>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</si>
  <si>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</si>
  <si>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</si>
  <si>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</si>
  <si>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</si>
  <si>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</si>
  <si>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</si>
  <si>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</si>
  <si>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</si>
  <si>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</si>
  <si>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</si>
  <si>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</si>
  <si>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</si>
  <si>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</si>
  <si>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</si>
  <si>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</si>
  <si>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</si>
  <si>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</si>
  <si>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</si>
  <si>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</si>
  <si>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</si>
  <si>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</si>
  <si>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</si>
  <si>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</si>
  <si>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</si>
  <si>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</si>
  <si>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</si>
  <si>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</si>
  <si>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</si>
  <si>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</si>
  <si>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</si>
  <si>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</si>
  <si>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</si>
  <si>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</si>
  <si>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</si>
  <si>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</si>
  <si>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</si>
  <si>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</si>
  <si>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</si>
  <si>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</si>
  <si>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</si>
  <si>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</si>
  <si>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</si>
  <si>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</si>
  <si>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</si>
  <si>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</si>
  <si>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</si>
  <si>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</si>
  <si>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</si>
  <si>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</si>
  <si>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</si>
  <si>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</si>
  <si>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</si>
  <si>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</si>
  <si>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</si>
  <si>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</si>
  <si>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</si>
  <si>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</si>
  <si>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</si>
  <si>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</si>
  <si>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</si>
  <si>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</si>
  <si>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</si>
  <si>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</si>
  <si>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</si>
  <si>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</si>
  <si>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</si>
  <si>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</si>
  <si>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</si>
  <si>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</si>
  <si>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</si>
  <si>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</si>
  <si>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</si>
  <si>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</si>
  <si>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</si>
  <si>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</si>
  <si>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</si>
  <si>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</si>
  <si>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</si>
  <si>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</si>
  <si>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</si>
  <si>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</si>
  <si>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</si>
  <si>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</si>
  <si>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</si>
  <si>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</si>
  <si>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</si>
  <si>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</si>
  <si>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</si>
  <si>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</si>
  <si>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</si>
  <si>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</si>
  <si>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</si>
  <si>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</si>
  <si>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</si>
  <si>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</si>
  <si>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</si>
  <si>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</si>
  <si>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</si>
  <si>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</si>
  <si>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</si>
  <si>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</si>
  <si>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</si>
  <si>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</si>
  <si>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</si>
  <si>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</si>
  <si>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</si>
  <si>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</si>
  <si>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</si>
  <si>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</si>
  <si>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</si>
  <si>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</si>
  <si>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</si>
  <si>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</si>
  <si>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</si>
  <si>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</si>
  <si>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</si>
  <si>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</si>
  <si>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</si>
  <si>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</si>
  <si>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</si>
  <si>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</si>
  <si>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</si>
  <si>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</si>
  <si>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</si>
  <si>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</si>
  <si>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</si>
  <si>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</si>
  <si>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</si>
  <si>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</si>
  <si>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</si>
  <si>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</si>
  <si>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</si>
  <si>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</si>
  <si>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</si>
  <si>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</si>
  <si>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</si>
  <si>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</si>
  <si>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</si>
  <si>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</si>
  <si>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</si>
  <si>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</si>
  <si>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</si>
  <si>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</si>
  <si>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</si>
  <si>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</si>
  <si>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</si>
  <si>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</si>
  <si>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</si>
  <si>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</si>
  <si>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</si>
  <si>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</si>
  <si>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</si>
  <si>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</si>
  <si>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</si>
  <si>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</si>
  <si>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</si>
  <si>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</si>
  <si>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</si>
  <si>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</si>
  <si>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</si>
  <si>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</si>
  <si>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</si>
  <si>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</si>
  <si>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</si>
  <si>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</si>
  <si>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</si>
  <si>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</si>
  <si>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</si>
  <si>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</si>
  <si>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</si>
  <si>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</si>
  <si>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</si>
  <si>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</si>
  <si>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</si>
  <si>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</si>
  <si>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</si>
  <si>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</si>
  <si>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</si>
  <si>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</si>
  <si>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</si>
  <si>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</si>
  <si>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</si>
  <si>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</si>
  <si>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</si>
  <si>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</si>
  <si>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</si>
  <si>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</si>
  <si>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</si>
  <si>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</si>
  <si>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</si>
  <si>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</si>
  <si>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</si>
  <si>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</si>
  <si>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</si>
  <si>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</si>
  <si>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</si>
  <si>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</si>
  <si>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</si>
  <si>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</si>
  <si>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</si>
  <si>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</si>
  <si>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</si>
  <si>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</si>
  <si>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</si>
  <si>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</si>
  <si>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</si>
  <si>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</si>
  <si>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</si>
  <si>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</si>
  <si>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</si>
  <si>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</si>
  <si>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</si>
  <si>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</si>
  <si>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</si>
  <si>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</si>
  <si>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</si>
  <si>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</si>
  <si>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</si>
  <si>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</si>
  <si>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</si>
  <si>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</si>
  <si>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</si>
  <si>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</si>
  <si>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</si>
  <si>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</si>
  <si>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</si>
  <si>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</si>
  <si>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</si>
  <si>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</si>
  <si>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</si>
  <si>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</si>
  <si>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</si>
  <si>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</si>
  <si>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</si>
  <si>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</si>
  <si>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</si>
  <si>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</si>
  <si>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</si>
  <si>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</si>
  <si>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</si>
  <si>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</si>
  <si>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</si>
  <si>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</si>
  <si>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</si>
  <si>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</si>
  <si>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</si>
  <si>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</si>
  <si>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</si>
  <si>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</si>
  <si>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</si>
  <si>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</si>
  <si>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</si>
  <si>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</si>
  <si>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</si>
  <si>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</si>
  <si>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</si>
  <si>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</si>
  <si>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</si>
  <si>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</si>
  <si>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</si>
  <si>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</si>
  <si>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</si>
  <si>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</si>
  <si>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</si>
  <si>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</si>
  <si>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</si>
  <si>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</si>
  <si>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</si>
  <si>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</si>
  <si>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</si>
  <si>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</si>
  <si>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</si>
  <si>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</si>
  <si>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</si>
  <si>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</si>
  <si>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</si>
  <si>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</si>
  <si>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</si>
  <si>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</si>
  <si>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</si>
  <si>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</si>
  <si>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</si>
  <si>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</si>
  <si>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</si>
  <si>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</si>
  <si>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</si>
  <si>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</si>
  <si>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</si>
  <si>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</si>
  <si>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</si>
  <si>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</si>
  <si>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</si>
  <si>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</si>
  <si>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</si>
  <si>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</si>
  <si>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</si>
  <si>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</si>
  <si>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</si>
  <si>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</si>
  <si>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</si>
  <si>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</si>
  <si>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</si>
  <si>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</si>
  <si>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</si>
  <si>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</si>
  <si>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</si>
  <si>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</si>
  <si>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</si>
  <si>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</si>
  <si>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</si>
  <si>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</si>
  <si>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</si>
  <si>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</si>
  <si>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</si>
  <si>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</si>
  <si>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</si>
  <si>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</si>
  <si>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</si>
  <si>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</si>
  <si>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</si>
  <si>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</si>
  <si>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</si>
  <si>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</si>
  <si>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</si>
  <si>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</si>
  <si>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</si>
  <si>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</si>
  <si>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</si>
  <si>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</si>
  <si>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</si>
  <si>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</si>
  <si>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</si>
  <si>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</si>
  <si>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</si>
  <si>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</si>
  <si>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</si>
  <si>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</si>
  <si>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</si>
  <si>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</si>
  <si>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</si>
  <si>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</si>
  <si>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</si>
  <si>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</si>
  <si>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</si>
  <si>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</si>
  <si>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</si>
  <si>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</si>
  <si>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</si>
  <si>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</si>
  <si>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</si>
  <si>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</si>
  <si>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</si>
  <si>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</si>
  <si>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</si>
  <si>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</si>
  <si>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</si>
  <si>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</si>
  <si>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</si>
  <si>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</si>
  <si>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</si>
  <si>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</si>
  <si>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</si>
  <si>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</si>
  <si>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</si>
  <si>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</si>
  <si>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</si>
  <si>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</si>
  <si>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</si>
  <si>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</si>
  <si>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</si>
  <si>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</si>
  <si>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</si>
  <si>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</si>
  <si>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</si>
  <si>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</si>
  <si>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</si>
  <si>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</si>
  <si>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</si>
  <si>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</si>
  <si>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</si>
  <si>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</si>
  <si>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</si>
  <si>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</si>
  <si>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</si>
  <si>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</si>
  <si>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</si>
  <si>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</si>
  <si>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</si>
  <si>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</si>
  <si>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</si>
  <si>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</si>
  <si>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</si>
  <si>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</si>
  <si>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</si>
  <si>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</si>
  <si>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</si>
  <si>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</si>
  <si>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</si>
  <si>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</si>
  <si>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</si>
  <si>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</si>
  <si>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</si>
  <si>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</si>
  <si>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</si>
  <si>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</si>
  <si>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</si>
  <si>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</si>
  <si>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</si>
  <si>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</si>
  <si>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</si>
  <si>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</si>
  <si>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</si>
  <si>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</si>
  <si>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</si>
  <si>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</si>
  <si>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</si>
  <si>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</si>
  <si>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</si>
  <si>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</si>
  <si>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</si>
  <si>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</si>
  <si>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</si>
  <si>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</si>
  <si>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</si>
  <si>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</si>
  <si>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</si>
  <si>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</si>
  <si>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</si>
  <si>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</si>
  <si>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</si>
  <si>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</si>
  <si>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</si>
  <si>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</si>
  <si>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</si>
  <si>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</si>
  <si>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</si>
  <si>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</si>
  <si>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</si>
  <si>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</si>
  <si>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</si>
  <si>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</si>
  <si>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</si>
  <si>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</si>
  <si>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</si>
  <si>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</si>
  <si>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</si>
  <si>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</si>
  <si>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</si>
  <si>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</si>
  <si>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</si>
  <si>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</si>
  <si>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</si>
  <si>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</si>
  <si>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</si>
  <si>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</si>
  <si>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</si>
  <si>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</si>
  <si>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</si>
  <si>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</si>
  <si>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</si>
  <si>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</si>
  <si>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</si>
  <si>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</si>
  <si>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</si>
  <si>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</si>
  <si>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</si>
  <si>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</si>
  <si>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</si>
  <si>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</si>
  <si>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</si>
  <si>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</si>
  <si>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</si>
  <si>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</si>
  <si>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</si>
  <si>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</si>
  <si>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</si>
  <si>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</si>
  <si>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</si>
  <si>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</si>
  <si>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</si>
  <si>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</si>
  <si>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</si>
  <si>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</si>
  <si>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</si>
  <si>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</si>
  <si>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</si>
  <si>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</si>
  <si>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</si>
  <si>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</si>
  <si>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</si>
  <si>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</si>
  <si>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</si>
  <si>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</si>
  <si>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</si>
  <si>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</si>
  <si>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</si>
  <si>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</si>
  <si>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</si>
  <si>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</si>
  <si>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</si>
  <si>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</si>
  <si>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</si>
  <si>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</si>
  <si>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</si>
  <si>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</si>
  <si>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</si>
  <si>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</si>
  <si>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</si>
  <si>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</si>
  <si>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</si>
  <si>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</si>
  <si>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</si>
  <si>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</si>
  <si>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</si>
  <si>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</si>
  <si>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</si>
  <si>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</si>
  <si>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</si>
  <si>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</si>
  <si>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</si>
  <si>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</si>
  <si>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</si>
  <si>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</si>
  <si>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</si>
  <si>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</si>
  <si>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</si>
  <si>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</si>
  <si>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</si>
  <si>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</si>
  <si>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</si>
  <si>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</si>
  <si>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</si>
  <si>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</si>
  <si>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</si>
  <si>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</si>
  <si>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</si>
  <si>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</si>
  <si>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</si>
  <si>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</si>
  <si>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</si>
  <si>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</si>
  <si>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</si>
  <si>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</si>
  <si>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</si>
  <si>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</si>
  <si>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</si>
  <si>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</si>
  <si>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</si>
  <si>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</si>
  <si>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</si>
  <si>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</si>
  <si>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</si>
  <si>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</si>
  <si>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</si>
  <si>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</si>
  <si>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</si>
  <si>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</si>
  <si>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</si>
  <si>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</si>
  <si>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</si>
  <si>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</si>
  <si>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</si>
  <si>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</si>
  <si>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</si>
  <si>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</si>
  <si>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</si>
  <si>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</si>
  <si>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</si>
  <si>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</si>
  <si>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</si>
  <si>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</si>
  <si>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</si>
  <si>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</si>
  <si>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</si>
  <si>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</si>
  <si>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</si>
  <si>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</si>
  <si>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</si>
  <si>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</si>
  <si>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</si>
  <si>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</si>
  <si>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</si>
  <si>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</si>
  <si>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</si>
  <si>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</si>
  <si>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</si>
  <si>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</si>
  <si>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</si>
  <si>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</si>
  <si>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</si>
  <si>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</si>
  <si>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</si>
  <si>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</si>
  <si>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</si>
  <si>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</si>
  <si>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</si>
  <si>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</si>
  <si>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</si>
  <si>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</si>
  <si>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</si>
  <si>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</si>
  <si>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</si>
  <si>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</si>
  <si>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</si>
  <si>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</si>
  <si>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</si>
  <si>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</si>
  <si>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</si>
  <si>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</si>
  <si>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</si>
  <si>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</si>
  <si>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</si>
  <si>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</si>
  <si>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</si>
  <si>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</si>
  <si>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</si>
  <si>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</si>
  <si>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</si>
  <si>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</si>
  <si>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</si>
  <si>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</si>
  <si>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</si>
  <si>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</si>
  <si>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</si>
  <si>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</si>
  <si>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</si>
  <si>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</si>
  <si>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</si>
  <si>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</si>
  <si>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</si>
  <si>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</si>
  <si>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</si>
  <si>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</si>
  <si>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</si>
  <si>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</si>
  <si>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</si>
  <si>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</si>
  <si>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</si>
  <si>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</si>
  <si>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</si>
  <si>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</si>
  <si>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</si>
  <si>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</si>
  <si>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</si>
  <si>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</si>
  <si>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</si>
  <si>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</si>
  <si>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</si>
  <si>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</si>
  <si>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</si>
  <si>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</si>
  <si>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</si>
  <si>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</si>
  <si>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</si>
  <si>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</si>
  <si>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</si>
  <si>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</si>
  <si>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</si>
  <si>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</si>
  <si>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</si>
  <si>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</si>
  <si>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</si>
  <si>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</si>
  <si>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</si>
  <si>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</si>
  <si>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</si>
  <si>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</si>
  <si>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</si>
  <si>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</si>
  <si>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</si>
  <si>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</si>
  <si>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</si>
  <si>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</si>
  <si>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</si>
  <si>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</si>
  <si>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</si>
  <si>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</si>
  <si>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</si>
  <si>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</si>
  <si>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</si>
  <si>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</si>
  <si>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</si>
  <si>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</si>
  <si>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</si>
  <si>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</si>
  <si>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</si>
  <si>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</si>
  <si>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</si>
  <si>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</si>
  <si>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</si>
  <si>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</si>
  <si>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</si>
  <si>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</si>
  <si>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</si>
  <si>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</si>
  <si>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</si>
  <si>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</si>
  <si>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</si>
  <si>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</si>
  <si>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</si>
  <si>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</si>
  <si>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</si>
  <si>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</si>
  <si>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</si>
  <si>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</si>
  <si>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</si>
  <si>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</si>
  <si>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</si>
  <si>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</si>
  <si>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</si>
  <si>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</si>
  <si>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</si>
  <si>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</si>
  <si>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</si>
  <si>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</si>
  <si>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</si>
  <si>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</si>
  <si>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</si>
  <si>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</si>
  <si>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</si>
  <si>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</si>
  <si>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</si>
  <si>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</si>
  <si>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</si>
  <si>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</si>
  <si>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</si>
  <si>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</si>
  <si>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</si>
  <si>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</si>
  <si>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</si>
  <si>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</si>
  <si>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</si>
  <si>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</si>
  <si>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</si>
  <si>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</si>
  <si>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</si>
  <si>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</si>
  <si>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</si>
  <si>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</si>
  <si>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</si>
  <si>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</si>
  <si>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</si>
  <si>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</si>
  <si>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</si>
  <si>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</si>
  <si>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</si>
  <si>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</si>
  <si>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</si>
  <si>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</si>
  <si>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</si>
  <si>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</si>
  <si>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</si>
  <si>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</si>
  <si>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</si>
  <si>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</si>
  <si>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</si>
  <si>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</si>
  <si>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</si>
  <si>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</si>
  <si>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</si>
  <si>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</si>
  <si>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</si>
  <si>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</si>
  <si>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</si>
  <si>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</si>
  <si>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</si>
  <si>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</si>
  <si>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</si>
  <si>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</si>
  <si>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</si>
  <si>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</si>
  <si>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</si>
  <si>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</si>
  <si>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</si>
  <si>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</si>
  <si>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</si>
  <si>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</si>
  <si>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</si>
  <si>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</si>
  <si>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</si>
  <si>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</si>
  <si>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</si>
  <si>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</si>
  <si>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</si>
  <si>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</si>
  <si>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</si>
  <si>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</si>
  <si>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</si>
  <si>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</si>
  <si>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</si>
  <si>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</si>
  <si>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</si>
  <si>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</si>
  <si>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</si>
  <si>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</si>
  <si>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</si>
  <si>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</si>
  <si>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</si>
  <si>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</si>
  <si>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</si>
  <si>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</si>
  <si>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</si>
  <si>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</si>
  <si>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</si>
  <si>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</si>
  <si>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</si>
  <si>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</si>
  <si>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</si>
  <si>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</si>
  <si>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</si>
  <si>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</si>
  <si>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</si>
  <si>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</si>
  <si>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</si>
  <si>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</si>
  <si>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</si>
  <si>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</si>
  <si>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</si>
  <si>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</si>
  <si>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</si>
  <si>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</si>
  <si>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</si>
  <si>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</si>
  <si>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</si>
  <si>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</si>
  <si>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</si>
  <si>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</si>
  <si>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</si>
  <si>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</si>
  <si>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</si>
  <si>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</si>
  <si>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</si>
  <si>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</si>
  <si>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</si>
  <si>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</si>
  <si>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</si>
  <si>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</si>
  <si>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</si>
  <si>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</si>
  <si>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</si>
  <si>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</si>
  <si>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</si>
  <si>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</si>
  <si>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</si>
  <si>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</si>
  <si>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</si>
  <si>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</si>
  <si>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</si>
  <si>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</si>
  <si>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</si>
  <si>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</si>
  <si>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</si>
  <si>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</si>
  <si>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</si>
  <si>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</si>
  <si>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</si>
  <si>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</si>
  <si>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</si>
  <si>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</si>
  <si>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</si>
  <si>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</si>
  <si>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</si>
  <si>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</si>
  <si>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</si>
  <si>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</si>
  <si>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</si>
  <si>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</si>
  <si>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</si>
  <si>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</si>
  <si>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</si>
  <si>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</si>
  <si>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</si>
  <si>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</si>
  <si>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</si>
  <si>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</si>
  <si>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</si>
  <si>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</si>
  <si>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</si>
  <si>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</si>
  <si>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</si>
  <si>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</si>
  <si>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</si>
  <si>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</si>
  <si>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</si>
  <si>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</si>
  <si>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</si>
  <si>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</si>
  <si>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</si>
  <si>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</si>
  <si>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</si>
  <si>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</si>
  <si>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</si>
  <si>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</si>
  <si>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</si>
  <si>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</si>
  <si>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</si>
  <si>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</si>
  <si>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</si>
  <si>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</si>
  <si>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</si>
  <si>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</si>
  <si>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</si>
  <si>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</si>
  <si>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</si>
  <si>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</si>
  <si>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</si>
  <si>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</si>
  <si>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</si>
  <si>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</si>
  <si>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</si>
  <si>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</si>
  <si>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</si>
  <si>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</si>
  <si>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</si>
  <si>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</si>
  <si>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</si>
  <si>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</si>
  <si>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</si>
  <si>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</si>
  <si>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</si>
  <si>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</si>
  <si>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</si>
  <si>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</si>
  <si>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</si>
  <si>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</si>
  <si>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</si>
  <si>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</si>
  <si>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</si>
  <si>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</si>
  <si>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</si>
  <si>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</si>
  <si>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</si>
  <si>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</si>
  <si>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</si>
  <si>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</si>
  <si>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</si>
  <si>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</si>
  <si>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</si>
  <si>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</si>
  <si>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</si>
  <si>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</si>
  <si>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</si>
  <si>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</si>
  <si>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</si>
  <si>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</si>
  <si>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</si>
  <si>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</si>
  <si>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</si>
  <si>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</si>
  <si>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</si>
  <si>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</si>
  <si>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</si>
  <si>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</si>
  <si>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</si>
  <si>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</si>
  <si>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</si>
  <si>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</si>
  <si>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</si>
  <si>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</si>
  <si>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</si>
  <si>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</si>
  <si>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</si>
  <si>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</si>
  <si>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</si>
  <si>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</si>
  <si>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</si>
  <si>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</si>
  <si>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</si>
  <si>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</si>
  <si>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</si>
  <si>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</si>
  <si>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</si>
  <si>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</si>
  <si>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</si>
  <si>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</si>
  <si>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</si>
  <si>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</si>
  <si>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</si>
  <si>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</si>
  <si>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</si>
  <si>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</si>
  <si>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</si>
  <si>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</si>
  <si>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</si>
  <si>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</si>
  <si>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</si>
  <si>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</si>
  <si>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</si>
  <si>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</si>
  <si>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</si>
  <si>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</si>
  <si>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</si>
  <si>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</si>
  <si>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</si>
  <si>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</si>
  <si>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</si>
  <si>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</si>
  <si>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</si>
  <si>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</si>
  <si>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</si>
  <si>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</si>
  <si>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</si>
  <si>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</si>
  <si>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</si>
  <si>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</si>
  <si>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</si>
  <si>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</si>
  <si>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</si>
  <si>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</si>
  <si>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</si>
  <si>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</si>
  <si>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</si>
  <si>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</si>
  <si>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</si>
  <si>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</si>
  <si>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</si>
  <si>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</si>
  <si>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</si>
  <si>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</si>
  <si>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</si>
  <si>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</si>
  <si>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</si>
  <si>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</si>
  <si>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</si>
  <si>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</si>
  <si>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</si>
  <si>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</si>
  <si>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</si>
  <si>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</si>
  <si>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</si>
  <si>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</si>
  <si>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</si>
  <si>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</si>
  <si>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</si>
  <si>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</si>
  <si>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</si>
  <si>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</si>
  <si>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</si>
  <si>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</si>
  <si>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</si>
  <si>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</si>
  <si>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</si>
  <si>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</si>
  <si>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</si>
  <si>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</si>
  <si>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</si>
  <si>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</si>
  <si>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</si>
  <si>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</si>
  <si>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</si>
  <si>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</si>
  <si>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</si>
  <si>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</si>
  <si>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</si>
  <si>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</si>
  <si>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</si>
  <si>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</si>
  <si>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</si>
  <si>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</si>
  <si>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</si>
  <si>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</si>
  <si>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</si>
  <si>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</si>
  <si>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</si>
  <si>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</si>
  <si>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</si>
  <si>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</si>
  <si>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</si>
  <si>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</si>
  <si>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</si>
  <si>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</si>
  <si>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</si>
  <si>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</si>
  <si>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</si>
  <si>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</si>
  <si>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</si>
  <si>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</si>
  <si>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</si>
  <si>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</si>
  <si>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</si>
  <si>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</si>
  <si>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</si>
  <si>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</si>
  <si>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</si>
  <si>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</si>
  <si>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</si>
  <si>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</si>
  <si>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</si>
  <si>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</si>
  <si>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</si>
  <si>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</si>
  <si>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</si>
  <si>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</si>
  <si>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</si>
  <si>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</si>
  <si>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</si>
  <si>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</si>
  <si>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</si>
  <si>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</si>
  <si>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</si>
  <si>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</si>
  <si>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</si>
  <si>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</si>
  <si>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</si>
  <si>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</si>
  <si>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</si>
  <si>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</si>
  <si>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</si>
  <si>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</si>
  <si>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</si>
  <si>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</si>
  <si>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</si>
  <si>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</si>
  <si>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</si>
  <si>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</si>
  <si>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</si>
  <si>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</si>
  <si>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</si>
  <si>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</si>
  <si>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</si>
  <si>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</si>
  <si>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</si>
  <si>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</si>
  <si>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</si>
  <si>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</si>
  <si>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</si>
  <si>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</si>
  <si>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</si>
  <si>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</si>
  <si>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</si>
  <si>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</si>
  <si>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</si>
  <si>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</si>
  <si>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</si>
  <si>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</si>
  <si>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</si>
  <si>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</si>
  <si>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</si>
  <si>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</si>
  <si>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</si>
  <si>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</si>
  <si>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</si>
  <si>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</si>
  <si>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</si>
  <si>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</si>
  <si>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</si>
  <si>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</si>
  <si>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</si>
  <si>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</si>
  <si>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</si>
  <si>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</si>
  <si>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</si>
  <si>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</si>
  <si>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</si>
  <si>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</si>
  <si>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</si>
  <si>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</si>
  <si>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</si>
  <si>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</si>
  <si>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</si>
  <si>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</si>
  <si>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</si>
  <si>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</si>
  <si>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</si>
  <si>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</si>
  <si>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</si>
  <si>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</si>
  <si>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</si>
  <si>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</si>
  <si>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</si>
  <si>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</si>
  <si>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</si>
  <si>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</si>
  <si>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</si>
  <si>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</si>
  <si>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</si>
  <si>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</si>
  <si>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</si>
  <si>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</si>
  <si>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</si>
  <si>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</si>
  <si>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</si>
  <si>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</si>
  <si>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</si>
  <si>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</si>
  <si>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</si>
  <si>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</si>
  <si>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</si>
  <si>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</si>
  <si>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</si>
  <si>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</si>
  <si>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</si>
  <si>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</si>
  <si>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</si>
  <si>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</si>
  <si>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</si>
  <si>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</si>
  <si>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</si>
  <si>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</si>
  <si>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</si>
  <si>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</si>
  <si>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</si>
  <si>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</si>
  <si>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</si>
  <si>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</si>
  <si>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</si>
  <si>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</si>
  <si>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</si>
  <si>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</si>
  <si>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</si>
  <si>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</si>
  <si>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</si>
  <si>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</si>
  <si>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</si>
  <si>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</si>
  <si>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</si>
  <si>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</si>
  <si>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</si>
  <si>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</si>
  <si>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</si>
  <si>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</si>
  <si>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</si>
  <si>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</si>
  <si>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</si>
  <si>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</si>
  <si>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</si>
  <si>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</si>
  <si>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</si>
  <si>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</si>
  <si>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</si>
  <si>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</si>
  <si>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</si>
  <si>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</si>
  <si>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</si>
  <si>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</si>
  <si>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</si>
  <si>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</si>
  <si>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</si>
  <si>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</si>
  <si>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</si>
  <si>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</si>
  <si>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</si>
  <si>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</si>
  <si>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</si>
  <si>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</si>
  <si>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</si>
  <si>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</si>
  <si>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</si>
  <si>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</si>
  <si>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</si>
  <si>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</si>
  <si>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</si>
  <si>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</si>
  <si>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</si>
  <si>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</si>
  <si>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</si>
  <si>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</si>
  <si>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</si>
  <si>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</si>
  <si>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</si>
  <si>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</si>
  <si>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</si>
  <si>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</si>
  <si>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</si>
  <si>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</si>
  <si>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</si>
  <si>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</si>
  <si>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</si>
  <si>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</si>
  <si>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</si>
  <si>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</si>
  <si>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</si>
  <si>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</si>
  <si>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</si>
  <si>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</si>
  <si>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</si>
  <si>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</si>
  <si>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</si>
  <si>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</si>
  <si>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</si>
  <si>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</si>
  <si>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</si>
  <si>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</si>
  <si>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</si>
  <si>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</si>
  <si>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</si>
  <si>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</si>
  <si>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</si>
  <si>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</si>
  <si>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</si>
  <si>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</si>
  <si>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</si>
  <si>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</si>
  <si>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</si>
  <si>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</si>
  <si>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</si>
  <si>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</si>
  <si>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</si>
  <si>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</si>
  <si>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</si>
  <si>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</si>
  <si>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</si>
  <si>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</si>
  <si>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</si>
  <si>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</si>
  <si>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</si>
  <si>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</si>
  <si>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</si>
  <si>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</si>
  <si>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</si>
  <si>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</si>
  <si>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</si>
  <si>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</si>
  <si>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</si>
  <si>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</si>
  <si>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</si>
  <si>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</si>
  <si>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</si>
  <si>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</si>
  <si>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</si>
  <si>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</si>
  <si>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</si>
  <si>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</si>
  <si>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</si>
  <si>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</si>
  <si>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</si>
  <si>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</si>
  <si>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</si>
  <si>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</si>
  <si>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</si>
  <si>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</si>
  <si>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</si>
  <si>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</si>
  <si>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</si>
  <si>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</si>
  <si>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</si>
  <si>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</si>
  <si>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</si>
  <si>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</si>
  <si>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</si>
  <si>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</si>
  <si>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</si>
  <si>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</si>
  <si>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</si>
  <si>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</si>
  <si>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</si>
  <si>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</si>
  <si>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</si>
  <si>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</si>
  <si>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</si>
  <si>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</si>
  <si>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</si>
  <si>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</si>
  <si>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</si>
  <si>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</si>
  <si>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</si>
  <si>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</si>
  <si>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</si>
  <si>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</si>
  <si>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</si>
  <si>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</si>
  <si>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</si>
  <si>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</si>
  <si>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</si>
  <si>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</si>
  <si>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</si>
  <si>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</si>
  <si>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</si>
  <si>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</si>
  <si>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</si>
  <si>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</si>
  <si>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</si>
  <si>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</si>
  <si>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</si>
  <si>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</si>
  <si>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</si>
  <si>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</si>
  <si>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</si>
  <si>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</si>
  <si>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</si>
  <si>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</si>
  <si>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</si>
  <si>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</si>
  <si>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</si>
  <si>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</si>
  <si>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</si>
  <si>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</si>
  <si>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</si>
  <si>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</si>
  <si>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</si>
  <si>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</si>
  <si>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</si>
  <si>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</si>
  <si>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</si>
  <si>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</si>
  <si>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</si>
  <si>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</si>
  <si>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</si>
  <si>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</si>
  <si>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</si>
  <si>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</si>
  <si>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</si>
  <si>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</si>
  <si>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</si>
  <si>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</si>
  <si>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</si>
  <si>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</si>
  <si>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</si>
  <si>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</si>
  <si>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</si>
  <si>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</si>
  <si>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</si>
  <si>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</si>
  <si>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</si>
  <si>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</si>
  <si>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</si>
  <si>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</si>
  <si>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</si>
  <si>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</si>
  <si>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</si>
  <si>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</si>
  <si>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</si>
  <si>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</si>
  <si>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</si>
  <si>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</si>
  <si>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</si>
  <si>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</si>
  <si>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</si>
  <si>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</si>
  <si>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</si>
  <si>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</si>
  <si>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</si>
  <si>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</si>
  <si>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</si>
  <si>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</si>
  <si>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</si>
  <si>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</si>
  <si>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</si>
  <si>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</si>
  <si>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</si>
  <si>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</si>
  <si>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</si>
  <si>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</si>
  <si>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</si>
  <si>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</si>
  <si>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</si>
  <si>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</si>
  <si>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</si>
  <si>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</si>
  <si>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</si>
  <si>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</si>
  <si>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</si>
  <si>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</si>
  <si>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</si>
  <si>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</si>
  <si>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</si>
  <si>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</si>
  <si>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</si>
  <si>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</si>
  <si>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</si>
  <si>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</si>
  <si>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</si>
  <si>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</si>
  <si>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</si>
  <si>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</si>
  <si>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</si>
  <si>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</si>
  <si>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</si>
  <si>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</si>
  <si>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</si>
  <si>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</si>
  <si>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</si>
  <si>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</si>
  <si>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</si>
  <si>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</si>
  <si>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</si>
  <si>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</si>
  <si>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</si>
  <si>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</si>
  <si>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</si>
  <si>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</si>
  <si>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</si>
  <si>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</si>
  <si>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</si>
  <si>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</si>
  <si>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</si>
  <si>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</si>
  <si>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</si>
  <si>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</si>
  <si>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</si>
  <si>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</si>
  <si>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</si>
  <si>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</si>
  <si>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</si>
  <si>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</si>
  <si>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</si>
  <si>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</si>
  <si>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</si>
  <si>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</si>
  <si>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</si>
  <si>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</si>
  <si>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</si>
  <si>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</si>
  <si>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</si>
  <si>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</si>
  <si>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</si>
  <si>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</si>
  <si>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</si>
  <si>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</si>
  <si>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</si>
  <si>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</si>
  <si>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</si>
  <si>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</si>
  <si>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</si>
  <si>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</si>
  <si>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</si>
  <si>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</si>
  <si>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</si>
  <si>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</si>
  <si>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</si>
  <si>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</si>
  <si>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</si>
  <si>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</si>
  <si>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</si>
  <si>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</si>
  <si>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</si>
  <si>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</si>
  <si>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</si>
  <si>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</si>
  <si>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</si>
  <si>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</si>
  <si>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</si>
  <si>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</si>
  <si>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</si>
  <si>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</si>
  <si>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</si>
  <si>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</si>
  <si>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</si>
  <si>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</si>
  <si>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</si>
  <si>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</si>
  <si>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</si>
  <si>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</si>
  <si>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</si>
  <si>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</si>
  <si>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</si>
  <si>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</si>
  <si>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</si>
  <si>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</si>
  <si>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</si>
  <si>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</si>
  <si>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</si>
  <si>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</si>
  <si>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</si>
  <si>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</si>
  <si>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</si>
  <si>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</si>
  <si>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</si>
  <si>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</si>
  <si>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</si>
  <si>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</si>
  <si>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</si>
  <si>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</si>
  <si>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</si>
  <si>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</si>
  <si>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</si>
  <si>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</si>
  <si>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</si>
  <si>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</si>
  <si>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</si>
  <si>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</si>
  <si>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</si>
  <si>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</si>
  <si>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</si>
  <si>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</si>
  <si>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</si>
  <si>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</si>
  <si>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</si>
  <si>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</si>
  <si>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</si>
  <si>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</si>
  <si>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</si>
  <si>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</si>
  <si>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</si>
  <si>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</si>
  <si>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</si>
  <si>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</si>
  <si>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</si>
  <si>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</si>
  <si>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</si>
  <si>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</si>
  <si>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</si>
  <si>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</si>
  <si>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</si>
  <si>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</si>
  <si>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</si>
  <si>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</si>
  <si>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</si>
  <si>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</si>
  <si>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</si>
  <si>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</si>
  <si>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</si>
  <si>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</si>
  <si>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</si>
  <si>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</si>
  <si>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</si>
  <si>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</si>
  <si>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</si>
  <si>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</si>
  <si>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</si>
  <si>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</si>
  <si>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</si>
  <si>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</si>
  <si>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</si>
  <si>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</si>
  <si>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</si>
  <si>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</si>
  <si>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</si>
  <si>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</si>
  <si>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</si>
  <si>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</si>
  <si>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</si>
  <si>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</si>
  <si>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</si>
  <si>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</si>
  <si>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</si>
  <si>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</si>
  <si>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</si>
  <si>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</si>
  <si>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</si>
  <si>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</si>
  <si>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</si>
  <si>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</si>
  <si>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</si>
  <si>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</si>
  <si>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</si>
  <si>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</si>
  <si>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</si>
  <si>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</si>
  <si>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</si>
  <si>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</si>
  <si>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</si>
  <si>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</si>
  <si>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</si>
  <si>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</si>
  <si>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</si>
  <si>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</si>
  <si>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</si>
  <si>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</si>
  <si>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</si>
  <si>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</si>
  <si>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</si>
  <si>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</si>
  <si>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</si>
  <si>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</si>
  <si>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</si>
  <si>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</si>
  <si>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</si>
  <si>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</si>
  <si>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</si>
  <si>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</si>
  <si>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</si>
  <si>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</si>
  <si>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</si>
  <si>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</si>
  <si>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</si>
  <si>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</si>
  <si>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</si>
  <si>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</si>
  <si>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</si>
  <si>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</si>
  <si>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</si>
  <si>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</si>
  <si>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</si>
  <si>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</si>
  <si>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</si>
  <si>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</si>
  <si>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</si>
  <si>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</si>
  <si>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</si>
  <si>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</si>
  <si>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</si>
  <si>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</si>
  <si>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</si>
  <si>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</si>
  <si>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</si>
  <si>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</si>
  <si>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</si>
  <si>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</si>
  <si>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</si>
  <si>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</si>
  <si>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</si>
  <si>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</si>
  <si>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</si>
  <si>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</si>
  <si>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</si>
  <si>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</si>
  <si>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</si>
  <si>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</si>
  <si>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</si>
  <si>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</si>
  <si>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</si>
  <si>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</si>
  <si>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</si>
  <si>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</si>
  <si>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</si>
  <si>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</si>
  <si>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</si>
  <si>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</si>
  <si>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</si>
  <si>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</si>
  <si>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</si>
  <si>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</si>
  <si>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</si>
  <si>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</si>
  <si>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</si>
  <si>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</si>
  <si>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</si>
  <si>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</si>
  <si>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</si>
  <si>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</si>
  <si>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</si>
  <si>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</si>
  <si>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</si>
  <si>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</si>
  <si>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</si>
  <si>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</si>
  <si>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</si>
  <si>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</si>
  <si>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</si>
  <si>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</si>
  <si>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</si>
  <si>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</si>
  <si>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</si>
  <si>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</si>
  <si>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</si>
  <si>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</si>
  <si>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</si>
  <si>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</si>
  <si>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</si>
  <si>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</si>
  <si>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</si>
  <si>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</si>
  <si>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</si>
  <si>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</si>
  <si>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</si>
  <si>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</si>
  <si>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</si>
  <si>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</si>
  <si>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</si>
  <si>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</si>
  <si>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</si>
  <si>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</si>
  <si>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</si>
  <si>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</si>
  <si>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</si>
  <si>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</si>
  <si>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</si>
  <si>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</si>
  <si>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</si>
  <si>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</si>
  <si>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</si>
  <si>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</si>
  <si>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</si>
  <si>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</si>
  <si>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</si>
  <si>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</si>
  <si>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</si>
  <si>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</si>
  <si>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</si>
  <si>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</si>
  <si>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</si>
  <si>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</si>
  <si>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</si>
  <si>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</si>
  <si>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</si>
  <si>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</si>
  <si>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</si>
  <si>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</si>
  <si>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</si>
  <si>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</si>
  <si>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</si>
  <si>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</si>
  <si>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</si>
  <si>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</si>
  <si>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</si>
  <si>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</si>
  <si>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</si>
  <si>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</si>
  <si>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</si>
  <si>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</si>
  <si>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</si>
  <si>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</si>
  <si>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</si>
  <si>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</si>
  <si>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</si>
  <si>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</si>
  <si>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</si>
  <si>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</si>
  <si>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</si>
  <si>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</si>
  <si>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</si>
  <si>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</si>
  <si>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</si>
  <si>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</si>
  <si>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</si>
  <si>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</si>
  <si>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</si>
  <si>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</si>
  <si>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</si>
  <si>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</si>
  <si>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</si>
  <si>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</si>
  <si>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</si>
  <si>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</si>
  <si>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</si>
  <si>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</si>
  <si>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</si>
  <si>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</si>
  <si>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</si>
  <si>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</si>
  <si>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</si>
  <si>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</si>
  <si>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</si>
  <si>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</si>
  <si>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</si>
  <si>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</si>
  <si>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</si>
  <si>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</si>
  <si>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</si>
  <si>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</si>
  <si>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</si>
  <si>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</si>
  <si>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</si>
  <si>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</si>
  <si>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</si>
  <si>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</si>
  <si>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</si>
  <si>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</si>
  <si>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</si>
  <si>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</si>
  <si>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</si>
  <si>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</si>
  <si>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</si>
  <si>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</si>
  <si>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</si>
  <si>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</si>
  <si>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</si>
  <si>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</si>
  <si>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</si>
  <si>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</si>
  <si>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</si>
  <si>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</si>
  <si>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</si>
  <si>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</si>
  <si>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</si>
  <si>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</si>
  <si>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</si>
  <si>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</si>
  <si>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</si>
  <si>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</si>
  <si>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</si>
  <si>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</si>
  <si>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</si>
  <si>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</si>
  <si>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</si>
  <si>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</si>
  <si>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</si>
  <si>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</si>
  <si>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</si>
  <si>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</si>
  <si>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</si>
  <si>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</si>
  <si>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</si>
  <si>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</si>
  <si>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</si>
  <si>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</si>
  <si>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</si>
  <si>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</si>
  <si>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</si>
  <si>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</si>
  <si>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</si>
  <si>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</si>
  <si>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</si>
  <si>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</si>
  <si>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</si>
  <si>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</si>
  <si>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</si>
  <si>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</si>
  <si>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</si>
  <si>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</si>
  <si>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</si>
  <si>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</si>
  <si>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</si>
  <si>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</si>
  <si>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</si>
  <si>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</si>
  <si>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</si>
  <si>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</si>
  <si>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</si>
  <si>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</si>
  <si>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</si>
  <si>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</si>
  <si>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</si>
  <si>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</si>
  <si>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</si>
  <si>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</si>
  <si>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</si>
  <si>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</si>
  <si>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</si>
  <si>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</si>
  <si>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</si>
  <si>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</si>
  <si>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</si>
  <si>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</si>
  <si>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</si>
  <si>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</si>
  <si>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</si>
  <si>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</si>
  <si>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</si>
  <si>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</si>
  <si>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</si>
  <si>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</si>
  <si>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</si>
  <si>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</si>
  <si>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</si>
  <si>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</si>
  <si>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</si>
  <si>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</si>
  <si>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</si>
  <si>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</si>
  <si>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</si>
  <si>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</si>
  <si>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</si>
  <si>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</si>
  <si>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</si>
  <si>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</si>
  <si>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</si>
  <si>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</si>
  <si>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</si>
  <si>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</si>
  <si>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</si>
  <si>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</si>
  <si>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</si>
  <si>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</si>
  <si>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</si>
  <si>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</si>
  <si>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</si>
  <si>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</si>
  <si>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</si>
  <si>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</si>
  <si>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</si>
  <si>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</si>
  <si>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</si>
  <si>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</si>
  <si>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</si>
  <si>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</si>
  <si>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</si>
  <si>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</si>
  <si>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</si>
  <si>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</si>
  <si>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</si>
  <si>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</si>
  <si>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</si>
  <si>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</si>
  <si>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</si>
  <si>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</si>
  <si>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</si>
  <si>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</si>
  <si>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</si>
  <si>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</si>
  <si>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</si>
  <si>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</si>
  <si>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</si>
  <si>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</si>
  <si>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</si>
  <si>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</si>
  <si>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</si>
  <si>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</si>
  <si>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</si>
  <si>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</si>
  <si>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</si>
  <si>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</si>
  <si>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</si>
  <si>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</si>
  <si>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</si>
  <si>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</si>
  <si>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</si>
  <si>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</si>
  <si>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</si>
  <si>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</si>
  <si>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</si>
  <si>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</si>
  <si>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</si>
  <si>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</si>
  <si>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</si>
  <si>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</si>
  <si>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</si>
  <si>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</si>
  <si>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</si>
  <si>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</si>
  <si>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</si>
  <si>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</si>
  <si>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</si>
  <si>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</si>
  <si>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</si>
  <si>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</si>
  <si>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</si>
  <si>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</si>
  <si>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</si>
  <si>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</si>
  <si>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</si>
  <si>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</si>
  <si>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</si>
  <si>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</si>
  <si>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</si>
  <si>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</si>
  <si>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</si>
  <si>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</si>
  <si>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</si>
  <si>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</si>
  <si>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</si>
  <si>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</si>
  <si>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</si>
  <si>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</si>
  <si>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</si>
  <si>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</si>
  <si>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</si>
  <si>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</si>
  <si>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</si>
  <si>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</si>
  <si>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</si>
  <si>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</si>
  <si>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</si>
  <si>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</si>
  <si>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</si>
  <si>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</si>
  <si>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</si>
  <si>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</si>
  <si>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</si>
  <si>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</si>
  <si>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</si>
  <si>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</si>
  <si>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</si>
  <si>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</si>
  <si>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</si>
  <si>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</si>
  <si>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</si>
  <si>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</si>
  <si>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</si>
  <si>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</si>
  <si>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</si>
  <si>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</si>
  <si>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</si>
  <si>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</si>
  <si>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</si>
  <si>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</si>
  <si>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</si>
  <si>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</si>
  <si>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</si>
  <si>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</si>
  <si>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</si>
  <si>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</si>
  <si>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</si>
  <si>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</si>
  <si>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</si>
  <si>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</si>
  <si>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</si>
  <si>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</si>
  <si>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</si>
  <si>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</si>
  <si>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</si>
  <si>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</si>
  <si>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</si>
  <si>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</si>
  <si>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</si>
  <si>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</si>
  <si>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</si>
  <si>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</si>
  <si>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</si>
  <si>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</si>
  <si>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</si>
  <si>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</si>
  <si>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</si>
  <si>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</si>
  <si>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</si>
  <si>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</si>
  <si>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</si>
  <si>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</si>
  <si>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</si>
  <si>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</si>
  <si>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</si>
  <si>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</si>
  <si>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</si>
  <si>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</si>
  <si>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</si>
  <si>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</si>
  <si>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</si>
  <si>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</si>
  <si>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</si>
  <si>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</si>
  <si>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</si>
  <si>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</si>
  <si>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</si>
  <si>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</si>
  <si>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</si>
  <si>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</si>
  <si>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</si>
  <si>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</si>
  <si>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</si>
  <si>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</si>
  <si>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</si>
  <si>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</si>
  <si>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</si>
  <si>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</si>
  <si>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</si>
  <si>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</si>
  <si>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</si>
  <si>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</si>
  <si>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</si>
  <si>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</si>
  <si>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</si>
  <si>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</si>
  <si>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</si>
  <si>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</si>
  <si>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</si>
  <si>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</si>
  <si>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</si>
  <si>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</si>
  <si>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</si>
  <si>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</si>
  <si>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</si>
  <si>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</si>
  <si>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</si>
  <si>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</si>
  <si>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</si>
  <si>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</si>
  <si>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</si>
  <si>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</si>
  <si>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</si>
  <si>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</si>
  <si>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</si>
  <si>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</si>
  <si>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</si>
  <si>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</si>
  <si>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</si>
  <si>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</si>
  <si>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</si>
  <si>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</si>
  <si>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</si>
  <si>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</si>
  <si>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</si>
  <si>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</si>
  <si>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</si>
  <si>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</si>
  <si>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</si>
  <si>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</si>
  <si>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</si>
  <si>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</si>
  <si>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</si>
  <si>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</si>
  <si>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</si>
  <si>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</si>
  <si>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</si>
  <si>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</si>
  <si>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</si>
  <si>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</si>
  <si>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</si>
  <si>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</si>
  <si>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</si>
  <si>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</si>
  <si>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</si>
  <si>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</si>
  <si>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</si>
  <si>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</si>
  <si>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</si>
  <si>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</si>
  <si>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</si>
  <si>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</si>
  <si>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</si>
  <si>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</si>
  <si>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</si>
  <si>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</si>
  <si>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</si>
  <si>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</si>
  <si>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</si>
  <si>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</si>
  <si>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</si>
  <si>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</si>
  <si>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</si>
  <si>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</si>
  <si>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</si>
  <si>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</si>
  <si>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</si>
  <si>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</si>
  <si>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</si>
  <si>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</si>
  <si>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</si>
  <si>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</si>
  <si>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</si>
  <si>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</si>
  <si>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</si>
  <si>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</si>
  <si>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</si>
  <si>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</si>
  <si>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</si>
  <si>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</si>
  <si>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</si>
  <si>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</si>
  <si>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</si>
  <si>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</si>
  <si>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</si>
  <si>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</si>
  <si>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</si>
  <si>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</si>
  <si>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</si>
  <si>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</si>
  <si>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</si>
  <si>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</si>
  <si>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</si>
  <si>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</si>
  <si>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</si>
  <si>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</si>
  <si>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</si>
  <si>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</si>
  <si>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</si>
  <si>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</si>
  <si>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</si>
  <si>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</si>
  <si>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</si>
  <si>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</si>
  <si>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</si>
  <si>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</si>
  <si>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</si>
  <si>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</si>
  <si>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</si>
  <si>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</si>
  <si>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</si>
  <si>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</si>
  <si>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</si>
  <si>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</si>
  <si>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</si>
  <si>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</si>
  <si>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</si>
  <si>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</si>
  <si>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</si>
  <si>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</si>
  <si>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</si>
  <si>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</si>
  <si>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</si>
  <si>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</si>
  <si>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</si>
  <si>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</si>
  <si>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</si>
  <si>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</si>
  <si>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</si>
  <si>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</si>
  <si>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</si>
  <si>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</si>
  <si>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</si>
  <si>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</si>
  <si>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</si>
  <si>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</si>
  <si>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</si>
  <si>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</si>
  <si>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</si>
  <si>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</si>
  <si>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</si>
  <si>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</si>
  <si>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</si>
  <si>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</si>
  <si>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</si>
  <si>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</si>
  <si>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</si>
  <si>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</si>
  <si>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</si>
  <si>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</si>
  <si>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</si>
  <si>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</si>
  <si>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</si>
  <si>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</si>
  <si>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</si>
  <si>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</si>
  <si>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</si>
  <si>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</si>
  <si>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</si>
  <si>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</si>
  <si>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</si>
  <si>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</si>
  <si>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</si>
  <si>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</si>
  <si>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</si>
  <si>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</si>
  <si>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</si>
  <si>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</si>
  <si>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</si>
  <si>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</si>
  <si>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</si>
  <si>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</si>
  <si>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</si>
  <si>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</si>
  <si>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</si>
  <si>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</si>
  <si>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</si>
  <si>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</si>
  <si>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</si>
  <si>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</si>
  <si>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</si>
  <si>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</si>
  <si>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</si>
  <si>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</si>
  <si>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</si>
  <si>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</si>
  <si>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</si>
  <si>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</si>
  <si>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</si>
  <si>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</si>
  <si>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</si>
  <si>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</si>
  <si>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</si>
  <si>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</si>
  <si>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</si>
  <si>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</si>
  <si>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</si>
  <si>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</si>
  <si>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</si>
  <si>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</si>
  <si>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</si>
  <si>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</si>
  <si>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</si>
  <si>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</si>
  <si>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</si>
  <si>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</si>
  <si>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</si>
  <si>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</si>
  <si>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</si>
  <si>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</si>
  <si>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</si>
  <si>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</si>
  <si>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</si>
  <si>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</si>
  <si>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</si>
  <si>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</si>
  <si>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</si>
  <si>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</si>
  <si>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</si>
  <si>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</si>
  <si>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</si>
  <si>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</si>
  <si>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</si>
  <si>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</si>
  <si>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</si>
  <si>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</si>
  <si>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</si>
  <si>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</si>
  <si>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</si>
  <si>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</si>
  <si>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</si>
  <si>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</si>
  <si>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</si>
  <si>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</si>
  <si>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</si>
  <si>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</si>
  <si>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</si>
  <si>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</si>
  <si>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</si>
  <si>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</si>
  <si>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</si>
  <si>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</si>
  <si>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</si>
  <si>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</si>
  <si>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</si>
  <si>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</si>
  <si>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</si>
  <si>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</si>
  <si>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</si>
  <si>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</si>
  <si>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</si>
  <si>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</si>
  <si>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</si>
  <si>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</si>
  <si>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</si>
  <si>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</si>
  <si>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</si>
  <si>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</si>
  <si>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</si>
  <si>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</si>
  <si>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</si>
  <si>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</si>
  <si>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</si>
  <si>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</si>
  <si>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</si>
  <si>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</si>
  <si>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</si>
  <si>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</si>
  <si>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</si>
  <si>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</si>
  <si>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</si>
  <si>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</si>
  <si>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</si>
  <si>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</si>
  <si>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</si>
  <si>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</si>
  <si>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</si>
  <si>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</si>
  <si>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</si>
  <si>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</si>
  <si>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</si>
  <si>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</si>
  <si>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</si>
  <si>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</si>
  <si>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</si>
  <si>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</si>
  <si>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</si>
  <si>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</si>
  <si>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</si>
  <si>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</si>
  <si>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</si>
  <si>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</si>
  <si>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</si>
  <si>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</si>
  <si>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</si>
  <si>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</si>
  <si>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</si>
  <si>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</si>
  <si>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</si>
  <si>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</si>
  <si>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</si>
  <si>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</si>
  <si>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</si>
  <si>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</si>
  <si>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</si>
  <si>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</si>
  <si>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</si>
  <si>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</si>
  <si>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</si>
  <si>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</si>
  <si>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</si>
  <si>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</si>
  <si>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</si>
  <si>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</si>
  <si>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</si>
  <si>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</si>
  <si>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</si>
  <si>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</si>
  <si>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</si>
  <si>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</si>
  <si>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</si>
  <si>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</si>
  <si>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</si>
  <si>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</si>
  <si>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</si>
  <si>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</si>
  <si>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</si>
  <si>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</si>
  <si>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</si>
  <si>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</si>
  <si>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</si>
  <si>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</si>
  <si>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</si>
  <si>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</si>
  <si>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</si>
  <si>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</si>
  <si>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</si>
  <si>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</si>
  <si>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</si>
  <si>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</si>
  <si>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</si>
  <si>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</si>
  <si>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</si>
  <si>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</si>
  <si>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</si>
  <si>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</si>
  <si>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</si>
  <si>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</si>
  <si>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</si>
  <si>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</si>
  <si>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</si>
  <si>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</si>
  <si>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</si>
  <si>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</si>
  <si>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</si>
  <si>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</si>
  <si>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</si>
  <si>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</si>
  <si>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</si>
  <si>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</si>
  <si>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</si>
  <si>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</si>
  <si>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</si>
  <si>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</si>
  <si>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</si>
  <si>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</si>
  <si>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</si>
  <si>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</si>
  <si>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</si>
  <si>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</si>
  <si>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</si>
  <si>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</si>
  <si>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</si>
  <si>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</si>
  <si>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</si>
  <si>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</si>
  <si>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</si>
  <si>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</si>
  <si>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</si>
  <si>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</si>
  <si>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</si>
  <si>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</si>
  <si>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</si>
  <si>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</si>
  <si>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</si>
  <si>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</si>
  <si>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</si>
  <si>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</si>
  <si>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</si>
  <si>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</si>
  <si>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</si>
  <si>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</si>
  <si>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</si>
  <si>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</si>
  <si>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</si>
  <si>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</si>
  <si>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</si>
  <si>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</si>
  <si>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</si>
  <si>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</si>
  <si>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</si>
  <si>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</si>
  <si>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</si>
  <si>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</si>
  <si>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</si>
  <si>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</si>
  <si>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</si>
  <si>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</si>
  <si>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</si>
  <si>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</si>
  <si>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</si>
  <si>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</si>
  <si>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</si>
  <si>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</si>
  <si>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</si>
  <si>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</si>
  <si>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</si>
  <si>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</si>
  <si>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</si>
  <si>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</si>
  <si>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</si>
  <si>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</si>
  <si>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</si>
  <si>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</si>
  <si>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</si>
  <si>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</si>
  <si>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</si>
  <si>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</si>
  <si>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</si>
  <si>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</si>
  <si>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</si>
  <si>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</si>
  <si>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</si>
  <si>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</si>
  <si>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</si>
  <si>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</si>
  <si>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</si>
  <si>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</si>
  <si>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</si>
  <si>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</si>
  <si>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</si>
  <si>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</si>
  <si>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</si>
  <si>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</si>
  <si>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</si>
  <si>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</si>
  <si>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</si>
  <si>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</si>
  <si>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</si>
  <si>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</si>
  <si>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</si>
  <si>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</si>
  <si>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</si>
  <si>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</si>
  <si>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</si>
  <si>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</si>
  <si>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</si>
  <si>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</si>
  <si>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</si>
  <si>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</si>
  <si>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</si>
  <si>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</si>
  <si>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</si>
  <si>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</si>
  <si>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</si>
  <si>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</si>
  <si>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</si>
  <si>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</si>
  <si>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</si>
  <si>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</si>
  <si>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</si>
  <si>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</si>
  <si>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</si>
  <si>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</si>
  <si>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</si>
  <si>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</si>
  <si>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</si>
  <si>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</si>
  <si>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</si>
  <si>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</si>
  <si>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</si>
  <si>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</si>
  <si>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</si>
  <si>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</si>
  <si>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</si>
  <si>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</si>
  <si>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</si>
  <si>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</si>
  <si>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</si>
  <si>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</si>
  <si>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</si>
  <si>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</si>
  <si>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</si>
  <si>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</si>
  <si>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</si>
  <si>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</si>
  <si>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</si>
  <si>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</si>
  <si>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</si>
  <si>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</si>
  <si>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</si>
  <si>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</si>
  <si>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</si>
  <si>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</si>
  <si>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</si>
  <si>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</si>
  <si>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</si>
  <si>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</si>
  <si>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</si>
  <si>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</si>
  <si>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</si>
  <si>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</si>
  <si>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</si>
  <si>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</si>
  <si>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</si>
  <si>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</si>
  <si>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</si>
  <si>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</si>
  <si>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</si>
  <si>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</si>
  <si>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</si>
  <si>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</si>
  <si>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</si>
  <si>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</si>
  <si>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</si>
  <si>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</si>
  <si>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</si>
  <si>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</si>
  <si>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</si>
  <si>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</si>
  <si>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</si>
  <si>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</si>
  <si>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</si>
  <si>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</si>
  <si>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</si>
  <si>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</si>
  <si>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</si>
  <si>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</si>
  <si>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</si>
  <si>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</si>
  <si>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</si>
  <si>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</si>
  <si>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</si>
  <si>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</si>
  <si>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</si>
  <si>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</si>
  <si>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</si>
  <si>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</si>
  <si>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</si>
  <si>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</si>
  <si>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</si>
  <si>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</si>
  <si>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</si>
  <si>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</si>
  <si>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</si>
  <si>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</si>
  <si>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</si>
  <si>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</si>
  <si>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</si>
  <si>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</si>
  <si>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</si>
  <si>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</si>
  <si>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</si>
  <si>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</si>
  <si>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</si>
  <si>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</si>
  <si>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</si>
  <si>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</si>
  <si>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</si>
  <si>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</si>
  <si>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</si>
  <si>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</si>
  <si>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</si>
  <si>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</si>
  <si>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</si>
  <si>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</si>
  <si>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</si>
  <si>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</si>
  <si>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</si>
  <si>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</si>
  <si>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</si>
  <si>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</si>
  <si>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</si>
  <si>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</si>
  <si>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</si>
  <si>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</si>
  <si>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</si>
  <si>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</si>
  <si>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</si>
  <si>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</si>
  <si>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</si>
  <si>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</si>
  <si>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</si>
  <si>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</si>
  <si>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</si>
  <si>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</si>
  <si>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</si>
  <si>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</si>
  <si>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</si>
  <si>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</si>
  <si>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</si>
  <si>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</si>
  <si>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</si>
  <si>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</si>
  <si>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</si>
  <si>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</si>
  <si>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</si>
  <si>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</si>
  <si>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</si>
  <si>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</si>
  <si>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</si>
  <si>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</si>
  <si>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</si>
  <si>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</si>
  <si>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</si>
  <si>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</si>
  <si>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</si>
  <si>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</si>
  <si>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</si>
  <si>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</si>
  <si>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</si>
  <si>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</si>
  <si>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</si>
  <si>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</si>
  <si>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</si>
  <si>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</si>
  <si>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</si>
  <si>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</si>
  <si>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</si>
  <si>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</si>
  <si>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</si>
  <si>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</si>
  <si>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</si>
  <si>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</si>
  <si>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</si>
  <si>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</si>
  <si>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</si>
  <si>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</si>
  <si>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</si>
  <si>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</si>
  <si>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</si>
  <si>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</si>
  <si>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</si>
  <si>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</si>
  <si>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</si>
  <si>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</si>
  <si>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</si>
  <si>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</si>
  <si>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</si>
  <si>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</si>
  <si>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</si>
  <si>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</si>
  <si>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</si>
  <si>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</si>
  <si>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</si>
  <si>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</si>
  <si>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</si>
  <si>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</si>
  <si>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</si>
  <si>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</si>
  <si>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</si>
  <si>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</si>
  <si>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</si>
  <si>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</si>
  <si>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</si>
  <si>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</si>
  <si>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</si>
  <si>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</si>
  <si>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</si>
  <si>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</si>
  <si>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</si>
  <si>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</si>
  <si>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</si>
  <si>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</si>
  <si>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</si>
  <si>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</si>
  <si>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</si>
  <si>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</si>
  <si>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</si>
  <si>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</si>
  <si>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</si>
  <si>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</si>
  <si>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</si>
  <si>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</si>
  <si>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</si>
  <si>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</si>
  <si>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</si>
  <si>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</si>
  <si>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</si>
  <si>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</si>
  <si>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</si>
  <si>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</si>
  <si>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</si>
  <si>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</si>
  <si>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</si>
  <si>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</si>
  <si>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</si>
  <si>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</si>
  <si>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</si>
  <si>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</si>
  <si>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</si>
  <si>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</si>
  <si>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</si>
  <si>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</si>
  <si>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</si>
  <si>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</si>
  <si>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</si>
  <si>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</si>
  <si>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</si>
  <si>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</si>
  <si>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</si>
  <si>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</si>
  <si>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</si>
  <si>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</si>
  <si>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</si>
  <si>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</si>
  <si>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</si>
  <si>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</si>
  <si>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</si>
  <si>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</si>
  <si>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</si>
  <si>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</si>
  <si>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</si>
  <si>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</si>
  <si>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</si>
  <si>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</si>
  <si>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</si>
  <si>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</si>
  <si>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</si>
  <si>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</si>
  <si>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</si>
  <si>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</si>
  <si>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</si>
  <si>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</si>
  <si>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</si>
  <si>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</si>
  <si>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</si>
  <si>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</si>
  <si>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</si>
  <si>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</si>
  <si>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</si>
  <si>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</si>
  <si>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</si>
  <si>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</si>
  <si>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</si>
  <si>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</si>
  <si>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</si>
  <si>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</si>
  <si>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</si>
  <si>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</si>
  <si>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</si>
  <si>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</si>
  <si>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</si>
  <si>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</si>
  <si>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</si>
  <si>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</si>
  <si>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</si>
  <si>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</si>
  <si>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</si>
  <si>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</si>
  <si>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</si>
  <si>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</si>
  <si>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</si>
  <si>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</si>
  <si>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</si>
  <si>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</si>
  <si>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</si>
  <si>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</si>
  <si>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</si>
  <si>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</si>
  <si>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</si>
  <si>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</si>
  <si>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</si>
  <si>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</si>
  <si>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</si>
  <si>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</si>
  <si>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</si>
  <si>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</si>
  <si>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</si>
  <si>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</si>
  <si>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</si>
  <si>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</si>
  <si>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</si>
  <si>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</si>
  <si>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</si>
  <si>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</si>
  <si>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</si>
  <si>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</si>
  <si>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</si>
  <si>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</si>
  <si>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</si>
  <si>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</si>
  <si>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</si>
  <si>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</si>
  <si>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</si>
  <si>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</si>
  <si>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</si>
  <si>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</si>
  <si>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</si>
  <si>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</si>
  <si>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</si>
  <si>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</si>
  <si>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</si>
  <si>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</si>
  <si>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</si>
  <si>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</si>
  <si>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</si>
  <si>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</si>
  <si>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</si>
  <si>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</si>
  <si>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</si>
  <si>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</si>
  <si>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</si>
  <si>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</si>
  <si>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</si>
  <si>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</si>
  <si>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</si>
  <si>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</si>
  <si>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</si>
  <si>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</si>
  <si>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</si>
  <si>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</si>
  <si>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</si>
  <si>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</si>
  <si>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</si>
  <si>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</si>
  <si>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</si>
  <si>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</si>
  <si>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</si>
  <si>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</si>
  <si>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</si>
  <si>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</si>
  <si>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</si>
  <si>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</si>
  <si>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</si>
  <si>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</si>
  <si>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</si>
  <si>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</si>
  <si>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</si>
  <si>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</si>
  <si>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</si>
  <si>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</si>
  <si>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</si>
  <si>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</si>
  <si>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</si>
  <si>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</si>
  <si>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</si>
  <si>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</si>
  <si>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</si>
  <si>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</si>
  <si>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</si>
  <si>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</si>
  <si>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</si>
  <si>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</si>
  <si>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</si>
  <si>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</si>
  <si>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</si>
  <si>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</si>
  <si>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</si>
  <si>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</si>
  <si>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</si>
  <si>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</si>
  <si>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</si>
  <si>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</si>
  <si>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</si>
  <si>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</si>
  <si>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</si>
  <si>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</si>
  <si>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</si>
  <si>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</si>
  <si>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</si>
  <si>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</si>
  <si>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</si>
  <si>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</si>
  <si>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</si>
  <si>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</si>
  <si>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</si>
  <si>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</si>
  <si>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</si>
  <si>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</si>
  <si>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</si>
  <si>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</si>
  <si>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</si>
  <si>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</si>
  <si>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</si>
  <si>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</si>
  <si>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</si>
  <si>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</si>
  <si>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</si>
  <si>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</si>
  <si>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</si>
  <si>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</si>
  <si>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</si>
  <si>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</si>
  <si>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</si>
  <si>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</si>
  <si>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</si>
  <si>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</si>
  <si>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</si>
  <si>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</si>
  <si>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</si>
  <si>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</si>
  <si>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</si>
  <si>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</si>
  <si>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</si>
  <si>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</si>
  <si>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</si>
  <si>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</si>
  <si>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</si>
  <si>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</si>
  <si>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</si>
  <si>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</si>
  <si>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</si>
  <si>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</si>
  <si>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</si>
  <si>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</si>
  <si>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</si>
  <si>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</si>
  <si>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</si>
  <si>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</si>
  <si>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</si>
  <si>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</si>
  <si>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</si>
  <si>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</si>
  <si>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</si>
  <si>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</si>
  <si>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</si>
  <si>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</si>
  <si>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</si>
  <si>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</si>
  <si>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</si>
  <si>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</si>
  <si>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</si>
  <si>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</si>
  <si>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</si>
  <si>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</si>
  <si>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</si>
  <si>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</si>
  <si>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</si>
  <si>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</si>
  <si>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</si>
  <si>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</si>
  <si>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</si>
  <si>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</si>
  <si>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</si>
  <si>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</si>
  <si>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</si>
  <si>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</si>
  <si>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</si>
  <si>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</si>
  <si>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</si>
  <si>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</si>
  <si>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</si>
  <si>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</si>
  <si>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</si>
  <si>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</si>
  <si>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</si>
  <si>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</si>
  <si>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</si>
  <si>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</si>
  <si>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</si>
  <si>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</si>
  <si>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</si>
  <si>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</si>
  <si>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</si>
  <si>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</si>
  <si>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</si>
  <si>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</si>
  <si>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</si>
  <si>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</si>
  <si>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</si>
  <si>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</si>
  <si>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</si>
  <si>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</si>
  <si>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</si>
  <si>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</si>
  <si>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</si>
  <si>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</si>
  <si>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</si>
  <si>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</si>
  <si>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</si>
  <si>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</si>
  <si>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</si>
  <si>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</si>
  <si>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</si>
  <si>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</si>
  <si>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</si>
  <si>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</si>
  <si>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</si>
  <si>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</si>
  <si>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</si>
  <si>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</si>
  <si>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</si>
  <si>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</si>
  <si>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</si>
  <si>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</si>
  <si>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</si>
  <si>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</si>
  <si>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</si>
  <si>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</si>
  <si>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</si>
  <si>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</si>
  <si>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</si>
  <si>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</si>
  <si>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</si>
  <si>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</si>
  <si>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</si>
  <si>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</si>
  <si>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</si>
  <si>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</si>
  <si>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</si>
  <si>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</si>
  <si>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</si>
  <si>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</si>
  <si>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</si>
  <si>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</si>
  <si>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</si>
  <si>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</si>
  <si>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</si>
  <si>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</si>
  <si>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</si>
  <si>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</si>
  <si>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</si>
  <si>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</si>
  <si>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</si>
  <si>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</si>
  <si>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</si>
  <si>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</si>
  <si>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</si>
  <si>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</si>
  <si>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</si>
  <si>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</si>
  <si>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</si>
  <si>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</si>
  <si>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</si>
  <si>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</si>
  <si>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</si>
  <si>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</si>
  <si>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</si>
  <si>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</si>
  <si>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</si>
  <si>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</si>
  <si>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</si>
  <si>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</si>
  <si>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</si>
  <si>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</si>
  <si>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</si>
  <si>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</si>
  <si>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</si>
  <si>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</si>
  <si>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</si>
  <si>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</si>
  <si>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</si>
  <si>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</si>
  <si>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</si>
  <si>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</si>
  <si>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</si>
  <si>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</si>
  <si>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</si>
  <si>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</si>
  <si>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</si>
  <si>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</si>
  <si>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</si>
  <si>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</si>
  <si>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</si>
  <si>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</si>
  <si>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</si>
  <si>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</si>
  <si>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</si>
  <si>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</si>
  <si>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</si>
  <si>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</si>
  <si>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</si>
  <si>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</si>
  <si>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</si>
  <si>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</si>
  <si>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</si>
  <si>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</si>
  <si>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</si>
  <si>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</si>
  <si>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</si>
  <si>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</si>
  <si>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</si>
  <si>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</si>
  <si>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</si>
  <si>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</si>
  <si>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</si>
  <si>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</si>
  <si>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</si>
  <si>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</si>
  <si>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</si>
  <si>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</si>
  <si>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</si>
  <si>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</si>
  <si>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</si>
  <si>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</si>
  <si>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</si>
  <si>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</si>
  <si>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</si>
  <si>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</si>
  <si>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</si>
  <si>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</si>
  <si>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</si>
  <si>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</si>
  <si>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</si>
  <si>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</si>
  <si>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</si>
  <si>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</si>
  <si>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</si>
  <si>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</si>
  <si>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</si>
  <si>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</si>
  <si>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</si>
  <si>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</si>
  <si>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</si>
  <si>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</si>
  <si>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</si>
  <si>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</si>
  <si>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</si>
  <si>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</si>
  <si>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</si>
  <si>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</si>
  <si>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</si>
  <si>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</si>
  <si>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</si>
  <si>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</si>
  <si>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</si>
  <si>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</si>
  <si>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</si>
  <si>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</si>
  <si>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</si>
  <si>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</si>
  <si>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</si>
  <si>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</si>
  <si>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</si>
  <si>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</si>
  <si>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</si>
  <si>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</si>
  <si>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</si>
  <si>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</si>
  <si>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</si>
  <si>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</si>
  <si>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</si>
  <si>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</si>
  <si>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</si>
  <si>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</si>
  <si>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</si>
  <si>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</si>
  <si>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</si>
  <si>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</si>
  <si>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</si>
  <si>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</si>
  <si>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</si>
  <si>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</si>
  <si>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</si>
  <si>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</si>
  <si>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</si>
  <si>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</si>
  <si>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</si>
  <si>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</si>
  <si>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</si>
  <si>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</si>
  <si>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</si>
  <si>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</si>
  <si>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</si>
  <si>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</si>
  <si>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</si>
  <si>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</si>
  <si>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</si>
  <si>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</si>
  <si>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</si>
  <si>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</si>
  <si>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</si>
  <si>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</si>
  <si>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</si>
  <si>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</si>
  <si>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</si>
  <si>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</si>
  <si>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</si>
  <si>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</si>
  <si>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</si>
  <si>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</si>
  <si>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</si>
  <si>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</si>
  <si>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</si>
  <si>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</si>
  <si>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</si>
  <si>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</si>
  <si>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</si>
  <si>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</si>
  <si>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</si>
  <si>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</si>
  <si>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</si>
  <si>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</si>
  <si>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</si>
  <si>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</si>
  <si>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</si>
  <si>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</si>
  <si>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</si>
  <si>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</si>
  <si>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</si>
  <si>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</si>
  <si>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</si>
  <si>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</si>
  <si>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</si>
  <si>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</si>
  <si>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</si>
  <si>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</si>
  <si>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</si>
  <si>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</si>
  <si>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</si>
  <si>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</si>
  <si>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</si>
  <si>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</si>
  <si>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</si>
  <si>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</si>
  <si>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</si>
  <si>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</si>
  <si>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</si>
  <si>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</si>
  <si>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</si>
  <si>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</si>
  <si>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</si>
  <si>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</si>
  <si>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</si>
  <si>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</si>
  <si>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</si>
  <si>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</si>
  <si>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</si>
  <si>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</si>
  <si>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</si>
  <si>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</si>
  <si>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</si>
  <si>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</si>
  <si>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</si>
  <si>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</si>
  <si>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</si>
  <si>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</si>
  <si>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</si>
  <si>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</si>
  <si>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</si>
  <si>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</si>
  <si>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</si>
  <si>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</si>
  <si>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</si>
  <si>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</si>
  <si>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</si>
  <si>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</si>
  <si>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</si>
  <si>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</si>
  <si>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</si>
  <si>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</si>
  <si>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</si>
  <si>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</si>
  <si>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</si>
  <si>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</si>
  <si>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</si>
  <si>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</si>
  <si>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</si>
  <si>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</si>
  <si>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</si>
  <si>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</si>
  <si>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</si>
  <si>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</si>
  <si>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</si>
  <si>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</si>
  <si>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</si>
  <si>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</si>
  <si>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</si>
  <si>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</si>
  <si>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</si>
  <si>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</si>
  <si>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</si>
  <si>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</si>
  <si>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</si>
  <si>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</si>
  <si>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</si>
  <si>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</si>
  <si>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</si>
  <si>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</si>
  <si>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</si>
  <si>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</si>
  <si>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</si>
  <si>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</si>
  <si>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</si>
  <si>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</si>
  <si>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</si>
  <si>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</si>
  <si>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</si>
  <si>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</si>
  <si>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</si>
  <si>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</si>
  <si>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</si>
  <si>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</si>
  <si>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</si>
  <si>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</si>
  <si>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</si>
  <si>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</si>
  <si>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</si>
  <si>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</si>
  <si>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</si>
  <si>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</si>
  <si>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</si>
  <si>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</si>
  <si>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</si>
  <si>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</si>
  <si>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</si>
  <si>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</si>
  <si>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</si>
  <si>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</si>
  <si>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</si>
  <si>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</si>
  <si>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</si>
  <si>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</si>
  <si>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</si>
  <si>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</si>
  <si>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</si>
  <si>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</si>
  <si>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</si>
  <si>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</si>
  <si>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</si>
  <si>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</si>
  <si>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</si>
  <si>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</si>
  <si>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</si>
  <si>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</si>
  <si>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</si>
  <si>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</si>
  <si>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</si>
  <si>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</si>
  <si>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</si>
  <si>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</si>
  <si>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</si>
  <si>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</si>
  <si>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</si>
  <si>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</si>
  <si>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</si>
  <si>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</si>
  <si>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</si>
  <si>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</si>
  <si>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</si>
  <si>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</si>
  <si>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</si>
  <si>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</si>
  <si>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</si>
  <si>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</si>
  <si>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</si>
  <si>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</si>
  <si>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</si>
  <si>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</si>
  <si>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</si>
  <si>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</si>
  <si>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</si>
  <si>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</si>
  <si>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</si>
  <si>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</si>
  <si>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</si>
  <si>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</si>
  <si>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</si>
  <si>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</si>
  <si>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</si>
  <si>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</si>
  <si>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</si>
  <si>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</si>
  <si>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</si>
  <si>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</si>
  <si>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</si>
  <si>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</si>
  <si>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</si>
  <si>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</si>
  <si>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</si>
  <si>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</si>
  <si>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</si>
  <si>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</si>
  <si>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</si>
  <si>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</si>
  <si>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</si>
  <si>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</si>
  <si>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</si>
  <si>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</si>
  <si>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</si>
  <si>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</si>
  <si>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</si>
  <si>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</si>
  <si>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</si>
  <si>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</si>
  <si>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</si>
  <si>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</si>
  <si>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</si>
  <si>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</si>
  <si>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</si>
  <si>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</si>
  <si>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</si>
  <si>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</si>
  <si>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</si>
  <si>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</si>
  <si>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</si>
  <si>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</si>
  <si>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</si>
  <si>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</si>
  <si>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</si>
  <si>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</si>
  <si>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</si>
  <si>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</si>
  <si>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</si>
  <si>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</si>
  <si>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</si>
  <si>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</si>
  <si>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</si>
  <si>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</si>
  <si>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</si>
  <si>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</si>
  <si>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</si>
  <si>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</si>
  <si>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</si>
  <si>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</si>
  <si>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</si>
  <si>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</si>
  <si>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</si>
  <si>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</si>
  <si>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</si>
  <si>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</si>
  <si>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</si>
  <si>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</si>
  <si>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</si>
  <si>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</si>
  <si>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</si>
  <si>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</si>
  <si>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</si>
  <si>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</si>
  <si>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</si>
  <si>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</si>
  <si>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</si>
  <si>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</si>
  <si>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</si>
  <si>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</si>
  <si>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</si>
  <si>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</si>
  <si>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</si>
  <si>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</si>
  <si>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</si>
  <si>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</si>
  <si>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</si>
  <si>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</si>
  <si>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</si>
  <si>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</si>
  <si>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</si>
  <si>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</si>
  <si>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</si>
  <si>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</si>
  <si>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</si>
  <si>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</si>
  <si>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</si>
  <si>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</si>
  <si>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</si>
  <si>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</si>
  <si>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</si>
  <si>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</si>
  <si>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</si>
  <si>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</si>
  <si>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</si>
  <si>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</si>
  <si>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</si>
  <si>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</si>
  <si>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</si>
  <si>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</si>
  <si>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</si>
  <si>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</si>
  <si>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</si>
  <si>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</si>
  <si>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</si>
  <si>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</si>
  <si>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</si>
  <si>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</si>
  <si>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</si>
  <si>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</si>
  <si>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</si>
  <si>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</si>
  <si>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</si>
  <si>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</si>
  <si>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</si>
  <si>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</si>
  <si>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</si>
  <si>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</si>
  <si>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</si>
  <si>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</si>
  <si>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</si>
  <si>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</si>
  <si>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</si>
  <si>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</si>
  <si>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</si>
  <si>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</si>
  <si>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</si>
  <si>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</si>
  <si>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</si>
  <si>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</si>
  <si>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</si>
  <si>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</si>
  <si>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</si>
  <si>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</si>
  <si>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</si>
  <si>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</si>
  <si>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</si>
  <si>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</si>
  <si>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</si>
  <si>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</si>
  <si>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</si>
  <si>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</si>
  <si>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</si>
  <si>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</si>
  <si>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</si>
  <si>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</si>
  <si>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</si>
  <si>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</si>
  <si>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</si>
  <si>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</si>
  <si>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</si>
  <si>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</si>
  <si>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</si>
  <si>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</si>
  <si>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</si>
  <si>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</si>
  <si>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</si>
  <si>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</si>
  <si>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</si>
  <si>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</si>
  <si>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</si>
  <si>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</si>
  <si>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</si>
  <si>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</si>
  <si>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</si>
  <si>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</si>
  <si>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</si>
  <si>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</si>
  <si>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</si>
  <si>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</si>
  <si>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</si>
  <si>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</si>
  <si>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</si>
  <si>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</si>
  <si>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</si>
  <si>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</si>
  <si>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</si>
  <si>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</si>
  <si>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</si>
  <si>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</si>
  <si>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</si>
  <si>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</si>
  <si>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</si>
  <si>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</si>
  <si>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</si>
  <si>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</si>
  <si>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</si>
  <si>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</si>
  <si>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</si>
  <si>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</si>
  <si>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</si>
  <si>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</si>
  <si>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</si>
  <si>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</si>
  <si>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</si>
  <si>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</si>
  <si>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</si>
  <si>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</si>
  <si>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</si>
  <si>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</si>
  <si>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</si>
  <si>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</si>
  <si>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</si>
  <si>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</si>
  <si>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</si>
  <si>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</si>
  <si>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</si>
  <si>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</si>
  <si>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</si>
  <si>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</si>
  <si>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</si>
  <si>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</si>
  <si>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</si>
  <si>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</si>
  <si>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</si>
  <si>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</si>
  <si>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</si>
  <si>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</si>
  <si>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</si>
  <si>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</si>
  <si>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</si>
  <si>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</si>
  <si>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</si>
  <si>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</si>
  <si>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</si>
  <si>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</si>
  <si>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</si>
  <si>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</si>
  <si>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</si>
  <si>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</si>
  <si>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</si>
  <si>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</si>
  <si>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</si>
  <si>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</si>
  <si>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</si>
  <si>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</si>
  <si>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</si>
  <si>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</si>
  <si>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</si>
  <si>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</si>
  <si>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</si>
  <si>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</si>
  <si>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</si>
  <si>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</si>
  <si>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</si>
  <si>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</si>
  <si>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</si>
  <si>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</si>
  <si>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</si>
  <si>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</si>
  <si>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</si>
  <si>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</si>
  <si>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</si>
  <si>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</si>
  <si>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</si>
  <si>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</si>
  <si>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</si>
  <si>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</si>
  <si>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</si>
  <si>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</si>
  <si>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</si>
  <si>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</si>
  <si>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</si>
  <si>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</si>
  <si>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</si>
  <si>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</si>
  <si>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</si>
  <si>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</si>
  <si>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</si>
  <si>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</si>
  <si>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</si>
  <si>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</si>
  <si>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</si>
  <si>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</si>
  <si>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</si>
  <si>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</si>
  <si>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</si>
  <si>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</si>
  <si>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</si>
  <si>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</si>
  <si>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</si>
  <si>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</si>
  <si>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</si>
  <si>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</si>
  <si>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</si>
  <si>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</si>
  <si>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</si>
  <si>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</si>
  <si>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</si>
  <si>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</si>
  <si>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</si>
  <si>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</si>
  <si>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</si>
  <si>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</si>
  <si>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</si>
  <si>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</si>
  <si>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</si>
  <si>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</si>
  <si>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</si>
  <si>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</si>
  <si>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</si>
  <si>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</si>
  <si>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</si>
  <si>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</si>
  <si>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</si>
  <si>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</si>
  <si>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</si>
  <si>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</si>
  <si>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</si>
  <si>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</si>
  <si>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</si>
  <si>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</si>
  <si>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</si>
  <si>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</si>
  <si>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</si>
  <si>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</si>
  <si>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</si>
  <si>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</si>
  <si>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</si>
  <si>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</si>
  <si>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</si>
  <si>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</si>
  <si>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</si>
  <si>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</si>
  <si>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</si>
  <si>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</si>
  <si>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</si>
  <si>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</si>
  <si>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</si>
  <si>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</si>
  <si>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</si>
  <si>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</si>
  <si>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</si>
  <si>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</si>
  <si>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</si>
  <si>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</si>
  <si>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</si>
  <si>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</si>
  <si>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</si>
  <si>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</si>
  <si>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</si>
  <si>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</si>
  <si>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</si>
  <si>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</si>
  <si>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</si>
  <si>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</si>
  <si>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</si>
  <si>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</si>
  <si>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</si>
  <si>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</si>
  <si>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</si>
  <si>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</si>
  <si>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</si>
  <si>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</si>
  <si>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</si>
  <si>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</si>
  <si>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</si>
  <si>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</si>
  <si>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</si>
  <si>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</si>
  <si>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</si>
  <si>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</si>
  <si>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</si>
  <si>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</si>
  <si>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</si>
  <si>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</si>
  <si>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</si>
  <si>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</si>
  <si>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</si>
  <si>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</si>
  <si>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</si>
  <si>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</si>
  <si>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</si>
  <si>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</si>
  <si>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</si>
  <si>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</si>
  <si>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</si>
  <si>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</si>
  <si>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</si>
  <si>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</si>
  <si>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</si>
  <si>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</si>
  <si>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</si>
  <si>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</si>
  <si>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</si>
  <si>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</si>
  <si>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</si>
  <si>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</si>
  <si>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</si>
  <si>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</si>
  <si>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</si>
  <si>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</si>
  <si>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</si>
  <si>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</si>
  <si>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</si>
  <si>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</si>
  <si>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</si>
  <si>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</si>
  <si>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</si>
  <si>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</si>
  <si>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</si>
  <si>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</si>
  <si>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</si>
  <si>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</si>
  <si>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</si>
  <si>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</si>
  <si>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</si>
  <si>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</si>
  <si>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</si>
  <si>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</si>
  <si>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</si>
  <si>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</si>
  <si>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</si>
  <si>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</si>
  <si>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</si>
  <si>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</si>
  <si>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</si>
  <si>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</si>
  <si>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</si>
  <si>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</si>
  <si>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</si>
  <si>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</si>
  <si>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</si>
  <si>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</si>
  <si>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</si>
  <si>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</si>
  <si>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</si>
  <si>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</si>
  <si>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</si>
  <si>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</si>
  <si>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</si>
  <si>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</si>
  <si>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</si>
  <si>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</si>
  <si>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</si>
  <si>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</si>
  <si>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</si>
  <si>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</si>
  <si>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</si>
  <si>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</si>
  <si>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</si>
  <si>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</si>
  <si>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</si>
  <si>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</si>
  <si>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</si>
  <si>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</si>
  <si>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</si>
  <si>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</si>
  <si>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</si>
  <si>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</si>
  <si>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</si>
  <si>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</si>
  <si>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</si>
  <si>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</si>
  <si>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</si>
  <si>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</si>
  <si>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</si>
  <si>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</si>
  <si>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</si>
  <si>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</si>
  <si>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</si>
  <si>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</si>
  <si>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</si>
  <si>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</si>
  <si>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</si>
  <si>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</si>
  <si>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</si>
  <si>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</si>
  <si>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</si>
  <si>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</si>
  <si>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</si>
  <si>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</si>
  <si>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</si>
  <si>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</si>
  <si>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</si>
  <si>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</si>
  <si>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</si>
  <si>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</si>
  <si>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</si>
  <si>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</si>
  <si>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</si>
  <si>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</si>
  <si>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</si>
  <si>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</si>
  <si>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</si>
  <si>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</si>
  <si>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</si>
  <si>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</si>
  <si>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</si>
  <si>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</si>
  <si>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</si>
  <si>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</si>
  <si>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</si>
  <si>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</si>
  <si>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</si>
  <si>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</si>
  <si>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</si>
  <si>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</si>
  <si>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</si>
  <si>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</si>
  <si>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</si>
  <si>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</si>
  <si>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</si>
  <si>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</si>
  <si>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</si>
  <si>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</si>
  <si>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</si>
  <si>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</si>
  <si>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</si>
  <si>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</si>
  <si>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</si>
  <si>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</si>
  <si>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</si>
  <si>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</si>
  <si>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</si>
  <si>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</si>
  <si>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</si>
  <si>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</si>
  <si>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</si>
  <si>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</si>
  <si>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</si>
  <si>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</si>
  <si>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</si>
  <si>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</si>
  <si>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</si>
  <si>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</si>
  <si>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</si>
  <si>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</si>
  <si>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</si>
  <si>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</si>
  <si>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</si>
  <si>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</si>
  <si>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</si>
  <si>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</si>
  <si>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</si>
  <si>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</si>
  <si>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</si>
  <si>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</si>
  <si>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</si>
  <si>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</si>
  <si>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</si>
  <si>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</si>
  <si>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</si>
  <si>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</si>
  <si>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</si>
  <si>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</si>
  <si>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</si>
  <si>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</si>
  <si>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</si>
  <si>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</si>
  <si>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</si>
  <si>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</si>
  <si>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</si>
  <si>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</si>
  <si>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</si>
  <si>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</si>
  <si>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</si>
  <si>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</si>
  <si>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</si>
  <si>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</si>
  <si>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</si>
  <si>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</si>
  <si>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</si>
  <si>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</si>
  <si>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</si>
  <si>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</si>
  <si>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</si>
  <si>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</si>
  <si>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</si>
  <si>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</si>
  <si>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</si>
  <si>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</si>
  <si>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</si>
  <si>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</si>
  <si>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</si>
  <si>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</si>
  <si>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</si>
  <si>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</si>
  <si>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</si>
  <si>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</si>
  <si>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</si>
  <si>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</si>
  <si>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</si>
  <si>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</si>
  <si>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</si>
  <si>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</si>
  <si>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</si>
  <si>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</si>
  <si>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</si>
  <si>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</si>
  <si>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</si>
  <si>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</si>
  <si>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</si>
  <si>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</si>
  <si>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</si>
  <si>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</si>
  <si>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</si>
  <si>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</si>
  <si>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</si>
  <si>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</si>
  <si>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</si>
  <si>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</si>
  <si>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</si>
  <si>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</si>
  <si>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</si>
  <si>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</si>
  <si>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</si>
  <si>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</si>
  <si>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</si>
  <si>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</si>
  <si>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</si>
  <si>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</si>
  <si>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</si>
  <si>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</si>
  <si>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</si>
  <si>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</si>
  <si>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</si>
  <si>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</si>
  <si>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</si>
  <si>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</si>
  <si>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</si>
  <si>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</si>
  <si>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</si>
  <si>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</si>
  <si>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</si>
  <si>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</si>
  <si>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</si>
  <si>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</si>
  <si>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</si>
  <si>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</si>
  <si>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</si>
  <si>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</si>
  <si>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</si>
  <si>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</si>
  <si>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</si>
  <si>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</si>
  <si>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</si>
  <si>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</si>
  <si>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</si>
  <si>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</si>
  <si>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</si>
  <si>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</si>
  <si>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</si>
  <si>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</si>
  <si>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</si>
  <si>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</si>
  <si>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</si>
  <si>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</si>
  <si>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</si>
  <si>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</si>
  <si>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</si>
  <si>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</si>
  <si>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</si>
  <si>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</si>
  <si>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</si>
  <si>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</si>
  <si>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</si>
  <si>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</si>
  <si>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</si>
  <si>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</si>
  <si>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</si>
  <si>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</si>
  <si>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</si>
  <si>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</si>
  <si>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</si>
  <si>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</si>
  <si>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</si>
  <si>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</si>
  <si>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</si>
  <si>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</si>
  <si>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</si>
  <si>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</si>
  <si>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</si>
  <si>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</si>
  <si>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</si>
  <si>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</si>
  <si>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</si>
  <si>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</si>
  <si>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</si>
  <si>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</si>
  <si>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</si>
  <si>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</si>
  <si>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</si>
  <si>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</si>
  <si>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</si>
  <si>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</si>
  <si>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</si>
  <si>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</si>
  <si>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</si>
  <si>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</si>
  <si>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</si>
  <si>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</si>
  <si>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</si>
  <si>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</si>
  <si>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</si>
  <si>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</si>
  <si>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</si>
  <si>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</si>
  <si>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</si>
  <si>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</si>
  <si>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</si>
  <si>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</si>
  <si>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</si>
  <si>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</si>
  <si>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</si>
  <si>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</si>
  <si>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</si>
  <si>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</si>
  <si>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</si>
  <si>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</si>
  <si>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</si>
  <si>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</si>
  <si>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</si>
  <si>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</si>
  <si>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</si>
  <si>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</si>
  <si>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</si>
  <si>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</si>
  <si>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</si>
  <si>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</si>
  <si>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</si>
  <si>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</si>
  <si>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</si>
  <si>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</si>
  <si>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</si>
  <si>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</si>
  <si>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</si>
  <si>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</si>
  <si>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</si>
  <si>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</si>
  <si>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</si>
  <si>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</si>
  <si>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</si>
  <si>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</si>
  <si>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</si>
  <si>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</si>
  <si>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</si>
  <si>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</si>
  <si>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</si>
  <si>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</si>
  <si>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</si>
  <si>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</si>
  <si>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</si>
  <si>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</si>
  <si>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</si>
  <si>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</si>
  <si>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</si>
  <si>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</si>
  <si>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</si>
  <si>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</si>
  <si>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</si>
  <si>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</si>
  <si>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</si>
  <si>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</si>
  <si>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</si>
  <si>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</si>
  <si>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</si>
  <si>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</si>
  <si>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</si>
  <si>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</si>
  <si>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</si>
  <si>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</si>
  <si>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</si>
  <si>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</si>
  <si>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</si>
  <si>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</si>
  <si>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</si>
  <si>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</si>
  <si>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</si>
  <si>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</si>
  <si>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</si>
  <si>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</si>
  <si>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</si>
  <si>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</si>
  <si>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</si>
  <si>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</si>
  <si>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</si>
  <si>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</si>
  <si>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</si>
  <si>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</si>
  <si>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</si>
  <si>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</si>
  <si>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</si>
  <si>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</si>
  <si>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</si>
  <si>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</si>
  <si>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</si>
  <si>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</si>
  <si>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</si>
  <si>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</si>
  <si>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</si>
  <si>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</si>
  <si>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</si>
  <si>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</si>
  <si>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</si>
  <si>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</si>
  <si>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</si>
  <si>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</si>
  <si>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</si>
  <si>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</si>
  <si>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</si>
  <si>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</si>
  <si>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</si>
  <si>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</si>
  <si>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</si>
  <si>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</si>
  <si>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</si>
  <si>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</si>
  <si>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</si>
  <si>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</si>
  <si>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</si>
  <si>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</si>
  <si>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</si>
  <si>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</si>
  <si>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</si>
  <si>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</si>
  <si>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</si>
  <si>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</si>
  <si>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</si>
  <si>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</si>
  <si>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</si>
  <si>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</si>
  <si>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</si>
  <si>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</si>
  <si>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</si>
  <si>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</si>
  <si>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</si>
  <si>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</si>
  <si>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</si>
  <si>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</si>
  <si>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</si>
  <si>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</si>
  <si>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</si>
  <si>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</si>
  <si>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</si>
  <si>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</si>
  <si>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</si>
  <si>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</si>
  <si>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</si>
  <si>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</si>
  <si>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</si>
  <si>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</si>
  <si>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</si>
  <si>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</si>
  <si>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</si>
  <si>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</si>
  <si>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</si>
  <si>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</si>
  <si>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</si>
  <si>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</si>
  <si>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</si>
  <si>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</si>
  <si>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</si>
  <si>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</si>
  <si>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</si>
  <si>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</si>
  <si>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</si>
  <si>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</si>
  <si>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</si>
  <si>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</si>
  <si>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</si>
  <si>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</si>
  <si>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</si>
  <si>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</si>
  <si>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</si>
  <si>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</si>
  <si>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</si>
  <si>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</si>
  <si>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</si>
  <si>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</si>
  <si>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</si>
  <si>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</si>
  <si>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</si>
  <si>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</si>
  <si>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</si>
  <si>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</si>
  <si>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</si>
  <si>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</si>
  <si>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</si>
  <si>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</si>
  <si>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</si>
  <si>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</si>
  <si>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</si>
  <si>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</si>
  <si>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</si>
  <si>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</si>
  <si>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</si>
  <si>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</si>
  <si>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</si>
  <si>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</si>
  <si>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</si>
  <si>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</si>
  <si>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</si>
  <si>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</si>
  <si>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</si>
  <si>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</si>
  <si>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</si>
  <si>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</si>
  <si>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</si>
  <si>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</si>
  <si>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</si>
  <si>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</si>
  <si>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</si>
  <si>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</si>
  <si>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</si>
  <si>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</si>
  <si>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</si>
  <si>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</si>
  <si>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</si>
  <si>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</si>
  <si>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</si>
  <si>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</si>
  <si>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</si>
  <si>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</si>
  <si>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</si>
  <si>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</si>
  <si>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</si>
  <si>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</si>
  <si>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</si>
  <si>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</si>
  <si>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</si>
  <si>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</si>
  <si>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</si>
  <si>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</si>
  <si>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</si>
  <si>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</si>
  <si>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</si>
  <si>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</si>
  <si>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</si>
  <si>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</si>
  <si>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</si>
  <si>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</si>
  <si>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</si>
  <si>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</si>
  <si>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</si>
  <si>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</si>
  <si>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</si>
  <si>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</si>
  <si>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</si>
  <si>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</si>
  <si>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</si>
  <si>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</si>
  <si>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</si>
  <si>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</si>
  <si>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</si>
  <si>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</si>
  <si>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</si>
  <si>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</si>
  <si>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</si>
  <si>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</si>
  <si>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</si>
  <si>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</si>
  <si>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</si>
  <si>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</si>
  <si>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</si>
  <si>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</si>
  <si>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</si>
  <si>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</si>
  <si>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</si>
  <si>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</si>
  <si>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</si>
  <si>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</si>
  <si>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</si>
  <si>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</si>
  <si>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</si>
  <si>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</si>
  <si>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</si>
  <si>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</si>
  <si>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</si>
  <si>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</si>
  <si>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</si>
  <si>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</si>
  <si>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</si>
  <si>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</si>
  <si>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</si>
  <si>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</si>
  <si>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</si>
  <si>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</si>
  <si>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</si>
  <si>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</si>
  <si>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</si>
  <si>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</si>
  <si>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</si>
  <si>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</si>
  <si>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</si>
  <si>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</si>
  <si>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</si>
  <si>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</si>
  <si>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</si>
  <si>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</si>
  <si>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</si>
  <si>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</si>
  <si>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</si>
  <si>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</si>
  <si>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</si>
  <si>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</si>
  <si>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</si>
  <si>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</si>
  <si>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</si>
  <si>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</si>
  <si>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</si>
  <si>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</si>
  <si>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</si>
  <si>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</si>
  <si>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</si>
  <si>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</si>
  <si>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</si>
  <si>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</si>
  <si>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</si>
  <si>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</si>
  <si>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</si>
  <si>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</si>
  <si>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</si>
  <si>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</si>
  <si>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</si>
  <si>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</si>
  <si>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</si>
  <si>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</si>
  <si>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</si>
  <si>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</si>
  <si>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</si>
  <si>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</si>
  <si>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</si>
  <si>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</si>
  <si>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</si>
  <si>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</si>
  <si>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</si>
  <si>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</si>
  <si>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</si>
  <si>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</si>
  <si>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</si>
  <si>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</si>
  <si>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</si>
  <si>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</si>
  <si>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</si>
  <si>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</si>
  <si>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</si>
  <si>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</si>
  <si>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</si>
  <si>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</si>
  <si>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</si>
  <si>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</si>
  <si>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</si>
  <si>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</si>
  <si>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</si>
  <si>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</si>
  <si>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</si>
  <si>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</si>
  <si>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</si>
  <si>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</si>
  <si>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</si>
  <si>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</si>
  <si>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</si>
  <si>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</si>
  <si>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</si>
  <si>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</si>
  <si>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</si>
  <si>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</si>
  <si>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</si>
  <si>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</si>
  <si>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</si>
  <si>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</si>
  <si>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</si>
  <si>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</si>
  <si>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</si>
  <si>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</si>
  <si>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</si>
  <si>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</si>
  <si>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</si>
  <si>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</si>
  <si>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</si>
  <si>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</si>
  <si>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</si>
  <si>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</si>
  <si>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</si>
  <si>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</si>
  <si>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</si>
  <si>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</si>
  <si>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</si>
  <si>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</si>
  <si>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</si>
  <si>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</si>
  <si>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</si>
  <si>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</si>
  <si>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</si>
  <si>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</si>
  <si>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</si>
  <si>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</si>
  <si>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</si>
  <si>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</si>
  <si>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</si>
  <si>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</si>
  <si>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</si>
  <si>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</si>
  <si>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</si>
  <si>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</si>
  <si>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</si>
  <si>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</si>
  <si>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</si>
  <si>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</si>
  <si>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</si>
  <si>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</si>
  <si>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</si>
  <si>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</si>
  <si>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</si>
  <si>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</si>
  <si>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</si>
  <si>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</si>
  <si>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</si>
  <si>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</si>
  <si>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</si>
  <si>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</si>
  <si>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</si>
  <si>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</si>
  <si>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</si>
  <si>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</si>
  <si>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</si>
  <si>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</si>
  <si>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</si>
  <si>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</si>
  <si>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</si>
  <si>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</si>
  <si>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</si>
  <si>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</si>
  <si>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</si>
  <si>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</si>
  <si>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</si>
  <si>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</si>
  <si>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</si>
  <si>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</si>
  <si>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</si>
  <si>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</si>
  <si>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</si>
  <si>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</si>
  <si>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</si>
  <si>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</si>
  <si>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</si>
  <si>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</si>
  <si>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</si>
  <si>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</si>
  <si>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</si>
  <si>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</si>
  <si>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</si>
  <si>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</si>
  <si>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</si>
  <si>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</si>
  <si>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</si>
  <si>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</si>
  <si>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</si>
  <si>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</si>
  <si>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</si>
  <si>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</si>
  <si>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</si>
  <si>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</si>
  <si>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</si>
  <si>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</si>
  <si>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</si>
  <si>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</si>
  <si>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</si>
  <si>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</si>
  <si>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</si>
  <si>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</si>
  <si>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</si>
  <si>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</si>
  <si>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</si>
  <si>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</si>
  <si>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</si>
  <si>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</si>
  <si>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</si>
  <si>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</si>
  <si>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</si>
  <si>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</si>
  <si>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</si>
  <si>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</si>
  <si>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</si>
  <si>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</si>
  <si>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</si>
  <si>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</si>
  <si>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</si>
  <si>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</si>
  <si>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</si>
  <si>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</si>
  <si>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</si>
  <si>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</si>
  <si>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</si>
  <si>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</si>
  <si>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</si>
  <si>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</si>
  <si>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</si>
  <si>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</si>
  <si>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</si>
  <si>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</si>
  <si>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</si>
  <si>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</si>
  <si>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</si>
  <si>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</si>
  <si>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</si>
  <si>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</si>
  <si>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</si>
  <si>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</si>
  <si>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</si>
  <si>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</si>
  <si>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</si>
  <si>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</si>
  <si>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</si>
  <si>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</si>
  <si>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</si>
  <si>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</si>
  <si>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</si>
  <si>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</si>
  <si>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</si>
  <si>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</si>
  <si>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</si>
  <si>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</si>
  <si>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</si>
  <si>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</si>
  <si>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</si>
  <si>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</si>
  <si>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</si>
  <si>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</si>
  <si>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</si>
  <si>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</si>
  <si>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</si>
  <si>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</si>
  <si>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</si>
  <si>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</si>
  <si>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</si>
  <si>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</si>
  <si>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</si>
  <si>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</si>
  <si>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</si>
  <si>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</si>
  <si>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</si>
  <si>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</si>
  <si>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</si>
  <si>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</si>
  <si>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</si>
  <si>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</si>
  <si>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</si>
  <si>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</si>
  <si>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</si>
  <si>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</si>
  <si>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</si>
  <si>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</si>
  <si>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</si>
  <si>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</si>
  <si>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</si>
  <si>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</si>
  <si>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</si>
  <si>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</si>
  <si>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</si>
  <si>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</si>
  <si>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</si>
  <si>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</si>
  <si>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</si>
  <si>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</si>
  <si>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</si>
  <si>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</si>
  <si>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</si>
  <si>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</si>
  <si>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</si>
  <si>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</si>
  <si>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</si>
  <si>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</si>
  <si>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</si>
  <si>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</si>
  <si>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</si>
  <si>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</si>
  <si>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</si>
  <si>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</si>
  <si>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</si>
  <si>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</si>
  <si>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</si>
  <si>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</si>
  <si>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</si>
  <si>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</si>
  <si>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</si>
  <si>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</si>
  <si>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</si>
  <si>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</si>
  <si>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</si>
  <si>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</si>
  <si>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</si>
  <si>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</si>
  <si>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</si>
  <si>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</si>
  <si>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</si>
  <si>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</si>
  <si>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</si>
  <si>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</si>
  <si>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</si>
  <si>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</si>
  <si>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</si>
  <si>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</si>
  <si>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</si>
  <si>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</si>
  <si>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</si>
  <si>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</si>
  <si>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</si>
  <si>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</si>
  <si>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</si>
  <si>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</si>
  <si>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</si>
  <si>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</si>
  <si>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</si>
  <si>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</si>
  <si>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</si>
  <si>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</si>
  <si>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</si>
  <si>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</si>
  <si>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</si>
  <si>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</si>
  <si>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</si>
  <si>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</si>
  <si>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</si>
  <si>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</si>
  <si>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</si>
  <si>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</si>
  <si>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</si>
  <si>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</si>
  <si>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</si>
  <si>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</si>
  <si>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</si>
  <si>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</si>
  <si>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</si>
  <si>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</si>
  <si>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</si>
  <si>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</si>
  <si>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</si>
  <si>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</si>
  <si>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</si>
  <si>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</si>
  <si>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</si>
  <si>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</si>
  <si>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</si>
  <si>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</si>
  <si>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</si>
  <si>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</si>
  <si>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</si>
  <si>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</si>
  <si>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</si>
  <si>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</si>
  <si>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</si>
  <si>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</si>
  <si>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</si>
  <si>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</si>
  <si>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</si>
  <si>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</si>
  <si>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</si>
  <si>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</si>
  <si>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</si>
  <si>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</si>
  <si>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</si>
  <si>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</si>
  <si>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</si>
  <si>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</si>
  <si>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</si>
  <si>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</si>
  <si>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</si>
  <si>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</si>
  <si>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</si>
  <si>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</si>
  <si>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</si>
  <si>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</si>
  <si>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</si>
  <si>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</si>
  <si>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</si>
  <si>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</si>
  <si>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</si>
  <si>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</si>
  <si>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</si>
  <si>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</si>
  <si>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</si>
  <si>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</si>
  <si>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</si>
  <si>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</si>
  <si>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</si>
  <si>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</si>
  <si>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</si>
  <si>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</si>
  <si>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</si>
  <si>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</si>
  <si>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</si>
  <si>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</si>
  <si>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</si>
  <si>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</si>
  <si>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</si>
  <si>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</si>
  <si>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</si>
  <si>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</si>
  <si>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</si>
  <si>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</si>
  <si>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</si>
  <si>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</si>
  <si>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</si>
  <si>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</si>
  <si>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</si>
  <si>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</si>
  <si>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</si>
  <si>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</si>
  <si>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</si>
  <si>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</si>
  <si>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</si>
  <si>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</si>
  <si>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</si>
  <si>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</si>
  <si>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</si>
  <si>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</si>
  <si>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</si>
  <si>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</si>
  <si>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</si>
  <si>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</si>
  <si>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</si>
  <si>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</si>
  <si>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</si>
  <si>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</si>
  <si>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</si>
  <si>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</si>
  <si>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</si>
  <si>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</si>
  <si>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</si>
  <si>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</si>
  <si>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</si>
  <si>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</si>
  <si>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</si>
  <si>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</si>
  <si>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</si>
  <si>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</si>
  <si>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</si>
  <si>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</si>
  <si>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</si>
  <si>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</si>
  <si>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</si>
  <si>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</si>
  <si>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</si>
  <si>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</si>
  <si>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</si>
  <si>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</si>
  <si>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</si>
  <si>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</si>
  <si>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</si>
  <si>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</si>
  <si>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</si>
  <si>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</si>
  <si>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</si>
  <si>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</si>
  <si>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</si>
  <si>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</si>
  <si>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</si>
  <si>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</si>
  <si>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</si>
  <si>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</si>
  <si>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</si>
  <si>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</si>
  <si>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</si>
  <si>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</si>
  <si>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</si>
  <si>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</si>
  <si>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</si>
  <si>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</si>
  <si>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</si>
  <si>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</si>
  <si>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</si>
  <si>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</si>
  <si>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</si>
  <si>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</si>
  <si>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</si>
  <si>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</si>
  <si>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</si>
  <si>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</si>
  <si>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</si>
  <si>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</si>
  <si>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</si>
  <si>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</si>
  <si>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</si>
  <si>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</si>
  <si>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</si>
  <si>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</si>
  <si>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</si>
  <si>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</si>
  <si>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</si>
  <si>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</si>
  <si>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</si>
  <si>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</si>
  <si>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</si>
  <si>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</si>
  <si>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</si>
  <si>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</si>
  <si>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</si>
  <si>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</si>
  <si>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</si>
  <si>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</si>
  <si>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</si>
  <si>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</si>
  <si>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</si>
  <si>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</si>
  <si>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</si>
  <si>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</si>
  <si>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</si>
  <si>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</si>
  <si>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</si>
  <si>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</si>
  <si>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</si>
  <si>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</si>
  <si>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</si>
  <si>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</si>
  <si>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</si>
  <si>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</si>
  <si>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</si>
  <si>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</si>
  <si>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</si>
  <si>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</si>
  <si>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</si>
  <si>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</si>
  <si>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</si>
  <si>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</si>
  <si>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</si>
  <si>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</si>
  <si>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</si>
  <si>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</si>
  <si>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</si>
  <si>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</si>
  <si>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</si>
  <si>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</si>
  <si>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</si>
  <si>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</si>
  <si>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</si>
  <si>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</si>
  <si>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</si>
  <si>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</si>
  <si>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</si>
  <si>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</si>
  <si>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</si>
  <si>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</si>
  <si>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</si>
  <si>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</si>
  <si>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</si>
  <si>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</si>
  <si>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</si>
  <si>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</si>
  <si>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</si>
  <si>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</si>
  <si>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</si>
  <si>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</si>
  <si>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</si>
  <si>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</si>
  <si>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</si>
  <si>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</si>
  <si>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</si>
  <si>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</si>
  <si>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</si>
  <si>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</si>
  <si>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</si>
  <si>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</si>
  <si>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</si>
  <si>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</si>
  <si>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</si>
  <si>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</si>
  <si>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</si>
  <si>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</si>
  <si>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</si>
  <si>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</si>
  <si>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</si>
  <si>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</si>
  <si>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</si>
  <si>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</si>
  <si>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</si>
  <si>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</si>
  <si>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</si>
  <si>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</si>
  <si>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</si>
  <si>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</si>
  <si>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</si>
  <si>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</si>
  <si>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</si>
  <si>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</si>
  <si>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</si>
  <si>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</si>
  <si>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</si>
  <si>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</si>
  <si>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</si>
  <si>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</si>
  <si>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</si>
  <si>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</si>
  <si>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</si>
  <si>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</si>
  <si>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</si>
  <si>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</si>
  <si>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</si>
  <si>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</si>
  <si>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</si>
  <si>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</si>
  <si>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</si>
  <si>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</si>
  <si>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</si>
  <si>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</si>
  <si>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</si>
  <si>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</si>
  <si>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</si>
  <si>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</si>
  <si>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</si>
  <si>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</si>
  <si>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</si>
  <si>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</si>
  <si>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</si>
  <si>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</si>
  <si>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</si>
  <si>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</si>
  <si>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</si>
  <si>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</si>
  <si>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</si>
  <si>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</si>
  <si>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</si>
  <si>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</si>
  <si>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</si>
  <si>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</si>
  <si>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</si>
  <si>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</si>
  <si>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</si>
  <si>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</si>
  <si>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</si>
  <si>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</si>
  <si>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</si>
  <si>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</si>
  <si>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</si>
  <si>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</si>
  <si>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</si>
  <si>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</si>
  <si>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</si>
  <si>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</si>
  <si>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</si>
  <si>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</si>
  <si>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</si>
  <si>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</si>
  <si>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</si>
  <si>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</si>
  <si>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</si>
  <si>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</si>
  <si>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</si>
  <si>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</si>
  <si>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</si>
  <si>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</si>
  <si>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</si>
  <si>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</si>
  <si>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</si>
  <si>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</si>
  <si>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</si>
  <si>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</si>
  <si>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</si>
  <si>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</si>
  <si>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</si>
  <si>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</si>
  <si>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</si>
  <si>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</si>
  <si>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</si>
  <si>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</si>
  <si>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</si>
  <si>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</si>
  <si>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</si>
  <si>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</si>
  <si>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</si>
  <si>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</si>
  <si>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</si>
  <si>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</si>
  <si>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</si>
  <si>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</si>
  <si>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</si>
  <si>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</si>
  <si>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</si>
  <si>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</si>
  <si>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</si>
  <si>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</si>
  <si>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</si>
  <si>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</si>
  <si>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</si>
  <si>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</si>
  <si>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</si>
  <si>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</si>
  <si>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</si>
  <si>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</si>
  <si>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</si>
  <si>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</si>
  <si>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</si>
  <si>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</si>
  <si>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</si>
  <si>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</si>
  <si>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</si>
  <si>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</si>
  <si>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</si>
  <si>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</si>
  <si>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</si>
  <si>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</si>
  <si>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</si>
  <si>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</si>
  <si>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</si>
  <si>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</si>
  <si>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</si>
  <si>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</si>
  <si>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</si>
  <si>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</si>
  <si>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</si>
  <si>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</si>
  <si>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</si>
  <si>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</si>
  <si>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</si>
  <si>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</si>
  <si>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</si>
  <si>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</si>
  <si>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</si>
  <si>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</si>
  <si>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</si>
  <si>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</si>
  <si>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</si>
  <si>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</si>
  <si>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</si>
  <si>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</si>
  <si>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</si>
  <si>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</si>
  <si>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</si>
  <si>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</si>
  <si>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</si>
  <si>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</si>
  <si>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</si>
  <si>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</si>
  <si>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</si>
  <si>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</si>
  <si>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</si>
  <si>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</si>
  <si>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</si>
  <si>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</si>
  <si>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</si>
  <si>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</si>
  <si>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</si>
  <si>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</si>
  <si>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</si>
  <si>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</si>
  <si>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</si>
  <si>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</si>
  <si>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</si>
  <si>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</si>
  <si>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</si>
  <si>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</si>
  <si>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</si>
  <si>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</si>
  <si>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</si>
  <si>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</si>
  <si>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</si>
  <si>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</si>
  <si>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</si>
  <si>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</si>
  <si>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</si>
  <si>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</si>
  <si>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</si>
  <si>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</si>
  <si>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</si>
  <si>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</si>
  <si>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</si>
  <si>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</si>
  <si>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</si>
  <si>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</si>
  <si>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</si>
  <si>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</si>
  <si>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</si>
  <si>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</si>
  <si>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</si>
  <si>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</si>
  <si>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</si>
  <si>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</si>
  <si>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</si>
  <si>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</si>
  <si>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</si>
  <si>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</si>
  <si>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</si>
  <si>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</si>
  <si>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</si>
  <si>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</si>
  <si>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</si>
  <si>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</si>
  <si>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</si>
  <si>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</si>
  <si>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</si>
  <si>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</si>
  <si>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</si>
  <si>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</si>
  <si>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</si>
  <si>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</si>
  <si>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</si>
  <si>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</si>
  <si>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</si>
  <si>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</si>
  <si>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</si>
  <si>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</si>
  <si>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</si>
  <si>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</si>
  <si>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</si>
  <si>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</si>
  <si>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</si>
  <si>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</si>
  <si>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</si>
  <si>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</si>
  <si>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</si>
  <si>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</si>
  <si>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</si>
  <si>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</si>
  <si>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</si>
  <si>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</si>
  <si>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</si>
  <si>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</si>
  <si>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</si>
  <si>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</si>
  <si>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</si>
  <si>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</si>
  <si>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</si>
  <si>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</si>
  <si>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</si>
  <si>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</si>
  <si>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</si>
  <si>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</si>
  <si>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</si>
  <si>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</si>
  <si>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</si>
  <si>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</si>
  <si>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</si>
  <si>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</si>
  <si>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</si>
  <si>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</si>
  <si>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</si>
  <si>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</si>
  <si>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</si>
  <si>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</si>
  <si>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</si>
  <si>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</si>
  <si>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</si>
  <si>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</si>
  <si>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</si>
  <si>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</si>
  <si>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</si>
  <si>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</si>
  <si>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</si>
  <si>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</si>
  <si>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</si>
  <si>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</si>
  <si>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</si>
  <si>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</si>
  <si>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</si>
  <si>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</si>
  <si>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</si>
  <si>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</si>
  <si>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</si>
  <si>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</si>
  <si>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</si>
  <si>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</si>
  <si>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</si>
  <si>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</si>
  <si>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</si>
  <si>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</si>
  <si>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</si>
  <si>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</si>
  <si>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</si>
  <si>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</si>
  <si>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</si>
  <si>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</si>
  <si>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</si>
  <si>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</si>
  <si>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</si>
  <si>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</si>
  <si>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</si>
  <si>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</si>
  <si>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</si>
  <si>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</si>
  <si>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</si>
  <si>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</si>
  <si>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</si>
  <si>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</si>
  <si>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</si>
  <si>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</si>
  <si>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</si>
  <si>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</si>
  <si>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</si>
  <si>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</si>
  <si>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</si>
  <si>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</si>
  <si>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</si>
  <si>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</si>
  <si>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</si>
  <si>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</si>
  <si>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</si>
  <si>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</si>
  <si>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</si>
  <si>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</si>
  <si>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</si>
  <si>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</si>
  <si>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</si>
  <si>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</si>
  <si>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</si>
  <si>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</si>
  <si>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</si>
  <si>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</si>
  <si>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</si>
  <si>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</si>
  <si>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</si>
  <si>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</si>
  <si>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</si>
  <si>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</si>
  <si>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</si>
  <si>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</si>
  <si>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</si>
  <si>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</si>
  <si>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</si>
  <si>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</si>
  <si>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</si>
  <si>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</si>
  <si>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</si>
  <si>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</si>
  <si>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</si>
  <si>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</si>
  <si>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</si>
  <si>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</si>
  <si>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</si>
  <si>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</si>
  <si>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</si>
  <si>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</si>
  <si>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</si>
  <si>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</si>
  <si>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</si>
  <si>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</si>
  <si>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</si>
  <si>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</si>
  <si>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</si>
  <si>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</si>
  <si>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</si>
  <si>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</si>
  <si>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</si>
  <si>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</si>
  <si>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</si>
  <si>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</si>
  <si>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</si>
  <si>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</si>
  <si>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</si>
  <si>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</si>
  <si>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</si>
  <si>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</si>
  <si>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</si>
  <si>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</si>
  <si>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</si>
  <si>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</si>
  <si>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</si>
  <si>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</si>
  <si>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</si>
  <si>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</si>
  <si>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</si>
  <si>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</si>
  <si>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</si>
  <si>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</si>
  <si>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</si>
  <si>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</si>
  <si>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</si>
  <si>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</si>
  <si>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</si>
  <si>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</si>
  <si>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</si>
  <si>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</si>
  <si>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</si>
  <si>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</si>
  <si>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</si>
  <si>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</si>
  <si>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</si>
  <si>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</si>
  <si>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</si>
  <si>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</si>
  <si>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</si>
  <si>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</si>
  <si>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</si>
  <si>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</si>
  <si>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</si>
  <si>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</si>
  <si>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</si>
  <si>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</si>
  <si>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</si>
  <si>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</si>
  <si>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</si>
  <si>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</si>
  <si>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</si>
  <si>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</si>
  <si>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</si>
  <si>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</si>
  <si>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</si>
  <si>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</si>
  <si>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</si>
  <si>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</si>
  <si>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</si>
  <si>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</si>
  <si>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</si>
  <si>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</si>
  <si>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</si>
  <si>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</si>
  <si>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</si>
  <si>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</si>
  <si>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</si>
  <si>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</si>
  <si>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</si>
  <si>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</si>
  <si>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</si>
  <si>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</si>
  <si>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</si>
  <si>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</si>
  <si>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</si>
  <si>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</si>
  <si>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</si>
  <si>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</si>
  <si>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</si>
  <si>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</si>
  <si>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</si>
  <si>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</si>
  <si>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</si>
  <si>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</si>
  <si>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</si>
  <si>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</si>
  <si>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</si>
  <si>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</si>
  <si>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</si>
  <si>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</si>
  <si>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</si>
  <si>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</si>
  <si>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</si>
  <si>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</si>
  <si>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</si>
  <si>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</si>
  <si>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</si>
  <si>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</si>
  <si>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</si>
  <si>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</si>
  <si>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</si>
  <si>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</si>
  <si>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</si>
  <si>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</si>
  <si>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</si>
  <si>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</si>
  <si>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</si>
  <si>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</si>
  <si>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</si>
  <si>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</si>
  <si>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</si>
  <si>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</si>
  <si>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</si>
  <si>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</si>
  <si>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</si>
  <si>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</si>
  <si>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</si>
  <si>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</si>
  <si>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</si>
  <si>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</si>
  <si>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</si>
  <si>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</si>
  <si>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</si>
  <si>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</si>
  <si>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</si>
  <si>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</si>
  <si>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</si>
  <si>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</si>
  <si>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</si>
  <si>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</si>
  <si>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</si>
  <si>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</si>
  <si>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</si>
  <si>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</si>
  <si>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</si>
  <si>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</si>
  <si>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</si>
  <si>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</si>
  <si>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</si>
  <si>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</si>
  <si>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</si>
  <si>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</si>
  <si>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</si>
  <si>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</si>
  <si>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</si>
  <si>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</si>
  <si>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</si>
  <si>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</si>
  <si>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</si>
  <si>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</si>
  <si>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</si>
  <si>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</si>
  <si>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</si>
  <si>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</si>
  <si>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</si>
  <si>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</si>
  <si>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</si>
  <si>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</si>
  <si>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</si>
  <si>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</si>
  <si>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</si>
  <si>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</si>
  <si>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</si>
  <si>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</si>
  <si>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</si>
  <si>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</si>
  <si>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</si>
  <si>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</si>
  <si>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</si>
  <si>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</si>
  <si>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</si>
  <si>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</si>
  <si>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</si>
  <si>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</si>
  <si>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</si>
  <si>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</si>
  <si>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</si>
  <si>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</si>
  <si>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</si>
  <si>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</si>
  <si>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</si>
  <si>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</si>
  <si>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</si>
  <si>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</si>
  <si>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</si>
  <si>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</si>
  <si>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</si>
  <si>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</si>
  <si>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</si>
  <si>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</si>
  <si>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</si>
  <si>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</si>
  <si>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</si>
  <si>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</si>
  <si>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</si>
  <si>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</si>
  <si>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</si>
  <si>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</si>
  <si>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</si>
  <si>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</si>
  <si>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</si>
  <si>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</si>
  <si>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</si>
  <si>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</si>
  <si>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</si>
  <si>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</si>
  <si>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</si>
  <si>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</si>
  <si>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</si>
  <si>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</si>
  <si>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</si>
  <si>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</si>
  <si>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</si>
  <si>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</si>
  <si>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</si>
  <si>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</si>
  <si>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</si>
  <si>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</si>
  <si>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</si>
  <si>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</si>
  <si>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</si>
  <si>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</si>
  <si>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</si>
  <si>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</si>
  <si>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</si>
  <si>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</si>
  <si>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</si>
  <si>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</si>
  <si>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</si>
  <si>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</si>
  <si>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</si>
  <si>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</si>
  <si>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</si>
  <si>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</si>
  <si>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</si>
  <si>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</si>
  <si>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</si>
  <si>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</si>
  <si>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</si>
  <si>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</si>
  <si>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</si>
  <si>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</si>
  <si>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</si>
  <si>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</si>
  <si>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</si>
  <si>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</si>
  <si>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</si>
  <si>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</si>
  <si>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</si>
  <si>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</si>
  <si>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</si>
  <si>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</si>
  <si>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</si>
  <si>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</si>
  <si>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</si>
  <si>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</si>
  <si>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</si>
  <si>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</si>
  <si>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</si>
  <si>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</si>
  <si>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</si>
  <si>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</si>
  <si>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</si>
  <si>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</si>
  <si>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</si>
  <si>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</si>
  <si>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</si>
  <si>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</si>
  <si>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</si>
  <si>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</si>
  <si>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</si>
  <si>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</si>
  <si>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</si>
  <si>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</si>
  <si>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</si>
  <si>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</si>
  <si>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</si>
  <si>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</si>
  <si>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</si>
  <si>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</si>
  <si>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</si>
  <si>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</si>
  <si>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</si>
  <si>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</si>
  <si>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</si>
  <si>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</si>
  <si>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</si>
  <si>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</si>
  <si>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</si>
  <si>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</si>
  <si>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</si>
  <si>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</si>
  <si>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</si>
  <si>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</si>
  <si>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</si>
  <si>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</si>
  <si>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</si>
  <si>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</si>
  <si>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</si>
  <si>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</si>
  <si>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</si>
  <si>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</si>
  <si>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</si>
  <si>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</si>
  <si>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</si>
  <si>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</si>
  <si>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</si>
  <si>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</si>
  <si>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</si>
  <si>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</si>
  <si>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</si>
  <si>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</si>
  <si>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</si>
  <si>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</si>
  <si>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</si>
  <si>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</si>
  <si>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</si>
  <si>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</si>
  <si>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</si>
  <si>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</si>
  <si>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</si>
  <si>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</si>
  <si>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</si>
  <si>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</si>
  <si>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</si>
  <si>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</si>
  <si>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</si>
  <si>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</si>
  <si>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</si>
  <si>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</si>
  <si>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</si>
  <si>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</si>
  <si>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</si>
  <si>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</si>
  <si>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</si>
  <si>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</si>
  <si>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</si>
  <si>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</si>
  <si>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</si>
  <si>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</si>
  <si>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</si>
  <si>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</si>
  <si>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</si>
  <si>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</si>
  <si>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</si>
  <si>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</si>
  <si>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</si>
  <si>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</si>
  <si>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</si>
  <si>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</si>
  <si>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</si>
  <si>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</si>
  <si>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</si>
  <si>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</si>
  <si>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</si>
  <si>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</si>
  <si>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</si>
  <si>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</si>
  <si>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</si>
  <si>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</si>
  <si>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</si>
  <si>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</si>
  <si>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</si>
  <si>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</si>
  <si>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</si>
  <si>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</si>
  <si>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</si>
  <si>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</si>
  <si>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</si>
  <si>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</si>
  <si>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</si>
  <si>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</si>
  <si>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</si>
  <si>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</si>
  <si>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</si>
  <si>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</si>
  <si>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</si>
  <si>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</si>
  <si>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</si>
  <si>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</si>
  <si>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</si>
  <si>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</si>
  <si>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</si>
  <si>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</si>
  <si>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</si>
  <si>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</si>
  <si>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</si>
  <si>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</si>
  <si>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</si>
  <si>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</si>
  <si>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</si>
  <si>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</si>
  <si>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</si>
  <si>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</si>
  <si>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</si>
  <si>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</si>
  <si>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</si>
  <si>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</si>
  <si>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</si>
  <si>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</si>
  <si>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</si>
  <si>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</si>
  <si>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</si>
  <si>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</si>
  <si>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</si>
  <si>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</si>
  <si>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</si>
  <si>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</si>
  <si>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</si>
  <si>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</si>
  <si>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</si>
  <si>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</si>
  <si>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</si>
  <si>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</si>
  <si>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</si>
  <si>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</si>
  <si>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</si>
  <si>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</si>
  <si>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</si>
  <si>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</si>
  <si>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</si>
  <si>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</si>
  <si>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</si>
  <si>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</si>
  <si>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</si>
  <si>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</si>
  <si>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</si>
  <si>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</si>
  <si>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</si>
  <si>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</si>
  <si>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</si>
  <si>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</si>
  <si>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</si>
  <si>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</si>
  <si>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</si>
  <si>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</si>
  <si>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</si>
  <si>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</si>
  <si>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</si>
  <si>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</si>
  <si>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</si>
  <si>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</si>
  <si>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</si>
  <si>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</si>
  <si>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</si>
  <si>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</si>
  <si>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</si>
  <si>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</si>
  <si>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</si>
  <si>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</si>
  <si>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</si>
  <si>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</si>
  <si>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</si>
  <si>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</si>
  <si>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</si>
  <si>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</si>
  <si>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</si>
  <si>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</si>
  <si>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</si>
  <si>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</si>
  <si>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</si>
  <si>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</si>
  <si>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</si>
  <si>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</si>
  <si>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</si>
  <si>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</si>
  <si>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</si>
  <si>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</si>
  <si>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</si>
  <si>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</si>
  <si>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</si>
  <si>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</si>
  <si>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</si>
  <si>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</si>
  <si>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</si>
  <si>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</si>
  <si>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</si>
  <si>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</si>
  <si>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</si>
  <si>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</si>
  <si>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</si>
  <si>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</si>
  <si>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</si>
  <si>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</si>
  <si>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</si>
  <si>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</si>
  <si>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</si>
  <si>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</si>
  <si>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</si>
  <si>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</si>
  <si>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</si>
  <si>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</si>
  <si>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</si>
  <si>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</si>
  <si>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</si>
  <si>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</si>
  <si>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</si>
  <si>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</si>
  <si>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</si>
  <si>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</si>
  <si>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</si>
  <si>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</si>
  <si>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</si>
  <si>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</si>
  <si>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</si>
  <si>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</si>
  <si>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</si>
  <si>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</si>
  <si>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</si>
  <si>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</si>
  <si>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</si>
  <si>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</si>
  <si>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</si>
  <si>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</si>
  <si>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</si>
  <si>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</si>
  <si>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</si>
  <si>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</si>
  <si>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</si>
  <si>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</si>
  <si>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</si>
  <si>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</si>
  <si>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</si>
  <si>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</si>
  <si>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</si>
  <si>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</si>
  <si>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</si>
  <si>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</si>
  <si>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</si>
  <si>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</si>
  <si>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</si>
  <si>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</si>
  <si>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</si>
  <si>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</si>
  <si>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</si>
  <si>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</si>
  <si>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</si>
  <si>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</si>
  <si>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</si>
  <si>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</si>
  <si>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</si>
  <si>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</si>
  <si>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</si>
  <si>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</si>
  <si>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</si>
  <si>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</si>
  <si>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</si>
  <si>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</si>
  <si>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</si>
  <si>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</si>
  <si>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</si>
  <si>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</si>
  <si>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</si>
  <si>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</si>
  <si>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</si>
  <si>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</si>
  <si>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</si>
  <si>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</si>
  <si>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</si>
  <si>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</si>
  <si>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</si>
  <si>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</si>
  <si>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</si>
  <si>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</si>
  <si>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</si>
  <si>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</si>
  <si>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</si>
  <si>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</si>
  <si>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</si>
  <si>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</si>
  <si>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</si>
  <si>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</si>
  <si>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</si>
  <si>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</si>
  <si>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</si>
  <si>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</si>
  <si>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</si>
  <si>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</si>
  <si>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</si>
  <si>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</si>
  <si>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</si>
  <si>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</si>
  <si>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</si>
  <si>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</si>
  <si>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</si>
  <si>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</si>
  <si>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</si>
  <si>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</si>
  <si>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</si>
  <si>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</si>
  <si>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</si>
  <si>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</si>
  <si>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</si>
  <si>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</si>
  <si>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</si>
  <si>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</si>
  <si>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</si>
  <si>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</si>
  <si>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</si>
  <si>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</si>
  <si>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</si>
  <si>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</si>
  <si>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</si>
  <si>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</si>
  <si>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</si>
  <si>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</si>
  <si>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</si>
  <si>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</si>
  <si>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</si>
  <si>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</si>
  <si>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</si>
  <si>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</si>
  <si>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</si>
  <si>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</si>
  <si>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</si>
  <si>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</si>
  <si>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</si>
  <si>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</si>
  <si>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</si>
  <si>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</si>
  <si>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</si>
  <si>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</si>
  <si>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</si>
  <si>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</si>
  <si>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</si>
  <si>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</si>
  <si>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</si>
  <si>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</si>
  <si>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</si>
  <si>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</si>
  <si>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</si>
  <si>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</si>
  <si>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</si>
  <si>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</si>
  <si>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</si>
  <si>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</si>
  <si>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</si>
  <si>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</si>
  <si>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</si>
  <si>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</si>
  <si>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</si>
  <si>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</si>
  <si>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</si>
  <si>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</si>
  <si>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</si>
  <si>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</si>
  <si>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</si>
  <si>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</si>
  <si>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</si>
  <si>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</si>
  <si>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</si>
  <si>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</si>
  <si>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</si>
  <si>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</si>
  <si>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</si>
  <si>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</si>
  <si>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</si>
  <si>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</si>
  <si>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</si>
  <si>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</si>
  <si>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</si>
  <si>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</si>
  <si>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</si>
  <si>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</si>
  <si>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</si>
  <si>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</si>
  <si>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</si>
  <si>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</si>
  <si>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</si>
  <si>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</si>
  <si>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</si>
  <si>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</si>
  <si>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</si>
  <si>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</si>
  <si>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</si>
  <si>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</si>
  <si>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</si>
  <si>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</si>
  <si>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</si>
  <si>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</si>
  <si>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</si>
  <si>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</si>
  <si>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</si>
  <si>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</si>
  <si>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</si>
  <si>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</si>
  <si>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</si>
  <si>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</si>
  <si>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</si>
  <si>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</si>
  <si>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</si>
  <si>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</si>
  <si>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</si>
  <si>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</si>
  <si>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</si>
  <si>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</si>
  <si>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</si>
  <si>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</si>
  <si>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</si>
  <si>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</si>
  <si>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</si>
  <si>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</si>
  <si>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</si>
  <si>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</si>
  <si>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</si>
  <si>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</si>
  <si>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</si>
  <si>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</si>
  <si>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</si>
  <si>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</si>
  <si>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</si>
  <si>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</si>
  <si>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</si>
  <si>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</si>
  <si>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</si>
  <si>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</si>
  <si>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</si>
  <si>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</si>
  <si>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</si>
  <si>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</si>
  <si>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</si>
  <si>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</si>
  <si>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</si>
  <si>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</si>
  <si>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</si>
  <si>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</si>
  <si>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</si>
  <si>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</si>
  <si>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</si>
  <si>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</si>
  <si>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</si>
  <si>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</si>
  <si>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</si>
  <si>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</si>
  <si>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</si>
  <si>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</si>
  <si>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</si>
  <si>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</si>
  <si>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</si>
  <si>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</si>
  <si>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</si>
  <si>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</si>
  <si>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</si>
  <si>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</si>
  <si>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</si>
  <si>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</si>
  <si>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</si>
  <si>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</si>
  <si>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</si>
  <si>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</si>
  <si>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</si>
  <si>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</si>
  <si>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</si>
  <si>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</si>
  <si>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</si>
  <si>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</si>
  <si>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</si>
  <si>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</si>
  <si>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</si>
  <si>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</si>
  <si>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</si>
  <si>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</si>
  <si>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</si>
  <si>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</si>
  <si>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</si>
  <si>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</si>
  <si>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</si>
  <si>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</si>
  <si>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</si>
  <si>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</si>
  <si>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</si>
  <si>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</si>
  <si>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</si>
  <si>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</si>
  <si>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</si>
  <si>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</si>
  <si>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</si>
  <si>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</si>
  <si>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</si>
  <si>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</si>
  <si>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</si>
  <si>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</si>
  <si>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</si>
  <si>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</si>
  <si>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</si>
  <si>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</si>
  <si>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</si>
  <si>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</si>
  <si>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</si>
  <si>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</si>
  <si>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</si>
  <si>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</si>
  <si>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</si>
  <si>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</si>
  <si>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</si>
  <si>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</si>
  <si>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</si>
  <si>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</si>
  <si>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</si>
  <si>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</si>
  <si>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</si>
  <si>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</si>
  <si>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</si>
  <si>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</si>
  <si>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</si>
  <si>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</si>
  <si>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</si>
  <si>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</si>
  <si>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</si>
  <si>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</si>
  <si>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</si>
  <si>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</si>
  <si>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</si>
  <si>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</si>
  <si>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</si>
  <si>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</si>
  <si>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</si>
  <si>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</si>
  <si>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</si>
  <si>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</si>
  <si>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</si>
  <si>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</si>
  <si>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</si>
  <si>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</si>
  <si>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</si>
  <si>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</si>
  <si>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</si>
  <si>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</si>
  <si>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</si>
  <si>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</si>
  <si>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</si>
  <si>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</si>
  <si>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</si>
  <si>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</si>
  <si>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</si>
  <si>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</si>
  <si>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</si>
  <si>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</si>
  <si>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</si>
  <si>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</si>
  <si>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</si>
  <si>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</si>
  <si>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</si>
  <si>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</si>
  <si>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</si>
  <si>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</si>
  <si>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</si>
  <si>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</si>
  <si>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</si>
  <si>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</si>
  <si>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</si>
  <si>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</si>
  <si>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</si>
  <si>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</si>
  <si>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</si>
  <si>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</si>
  <si>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</si>
  <si>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</si>
  <si>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</si>
  <si>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</si>
  <si>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</si>
  <si>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</si>
  <si>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</si>
  <si>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</si>
  <si>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</si>
  <si>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</si>
  <si>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</si>
  <si>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</si>
  <si>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</si>
  <si>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</si>
  <si>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</si>
  <si>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</si>
  <si>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</si>
  <si>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</si>
  <si>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</si>
  <si>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</si>
  <si>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</si>
  <si>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</si>
  <si>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</si>
  <si>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</si>
  <si>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</si>
  <si>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</si>
  <si>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</si>
  <si>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</si>
  <si>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</si>
  <si>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</si>
  <si>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</si>
  <si>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</si>
  <si>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</si>
  <si>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</si>
  <si>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</si>
  <si>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</si>
  <si>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</si>
  <si>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</si>
  <si>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</si>
  <si>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</si>
  <si>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</si>
  <si>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</si>
  <si>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</si>
  <si>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</si>
  <si>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</si>
  <si>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</si>
  <si>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</si>
  <si>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</si>
  <si>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</si>
  <si>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</si>
  <si>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</si>
  <si>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</si>
  <si>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</si>
  <si>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</si>
  <si>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</si>
  <si>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</si>
  <si>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</si>
  <si>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</si>
  <si>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</si>
  <si>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</si>
  <si>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</si>
  <si>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</si>
  <si>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</si>
  <si>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</si>
  <si>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</si>
  <si>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</si>
  <si>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</si>
  <si>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</si>
  <si>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</si>
  <si>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</si>
  <si>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</si>
  <si>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</si>
  <si>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</si>
  <si>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</si>
  <si>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</si>
  <si>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</si>
  <si>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</si>
  <si>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</si>
  <si>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</si>
  <si>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</si>
  <si>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</si>
  <si>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</si>
  <si>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</si>
  <si>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</si>
  <si>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</si>
  <si>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</si>
  <si>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</si>
  <si>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</si>
  <si>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</si>
  <si>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</si>
  <si>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</si>
  <si>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</si>
  <si>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</si>
  <si>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</si>
  <si>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</si>
  <si>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</si>
  <si>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</si>
  <si>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</si>
  <si>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</si>
  <si>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</si>
  <si>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</si>
  <si>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</si>
  <si>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</si>
  <si>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</si>
  <si>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</si>
  <si>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</si>
  <si>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</si>
  <si>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</si>
  <si>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</si>
  <si>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</si>
  <si>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</si>
  <si>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</si>
  <si>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</si>
  <si>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</si>
  <si>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</si>
  <si>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</si>
  <si>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</si>
  <si>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</si>
  <si>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</si>
  <si>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</si>
  <si>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</si>
  <si>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</si>
  <si>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</si>
  <si>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</si>
  <si>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</si>
  <si>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</si>
  <si>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</si>
  <si>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</si>
  <si>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</si>
  <si>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</si>
  <si>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</si>
  <si>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</si>
  <si>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</si>
  <si>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</si>
  <si>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</si>
  <si>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</si>
  <si>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</si>
  <si>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</si>
  <si>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</si>
  <si>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</si>
  <si>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</si>
  <si>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</si>
  <si>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</si>
  <si>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</si>
  <si>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</si>
  <si>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</si>
  <si>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</si>
  <si>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</si>
  <si>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</si>
  <si>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</si>
  <si>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</si>
  <si>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</si>
  <si>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</si>
  <si>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</si>
  <si>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</si>
  <si>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</si>
  <si>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</si>
  <si>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</si>
  <si>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</si>
  <si>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</si>
  <si>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</si>
  <si>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</si>
  <si>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</si>
  <si>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</si>
  <si>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</si>
  <si>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</si>
  <si>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</si>
  <si>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</si>
  <si>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</si>
  <si>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</si>
  <si>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</si>
  <si>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</si>
  <si>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</si>
  <si>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</si>
  <si>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</si>
  <si>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</si>
  <si>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</si>
  <si>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</si>
  <si>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</si>
  <si>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</si>
  <si>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</si>
  <si>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</si>
  <si>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</si>
  <si>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</si>
  <si>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</si>
  <si>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</si>
  <si>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</si>
  <si>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</si>
  <si>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</si>
  <si>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</si>
  <si>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</si>
  <si>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</si>
  <si>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</si>
  <si>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</si>
  <si>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</si>
  <si>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</si>
  <si>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</si>
  <si>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</si>
  <si>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</si>
  <si>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</si>
  <si>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</si>
  <si>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</si>
  <si>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</si>
  <si>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</si>
  <si>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</si>
  <si>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</si>
  <si>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</si>
  <si>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</si>
  <si>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</si>
  <si>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</si>
  <si>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</si>
  <si>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</si>
  <si>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</si>
  <si>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</si>
  <si>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</si>
  <si>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</si>
  <si>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</si>
  <si>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</si>
  <si>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</si>
  <si>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</si>
  <si>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</si>
  <si>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</si>
  <si>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</si>
  <si>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</si>
  <si>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</si>
  <si>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</si>
  <si>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</si>
  <si>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</si>
  <si>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</si>
  <si>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</si>
  <si>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</si>
  <si>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</si>
  <si>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</si>
  <si>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</si>
  <si>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</si>
  <si>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</si>
  <si>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</si>
  <si>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</si>
  <si>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</si>
  <si>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</si>
  <si>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</si>
  <si>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</si>
  <si>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</si>
  <si>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</si>
  <si>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</si>
  <si>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</si>
  <si>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</si>
  <si>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</si>
  <si>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</si>
  <si>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</si>
  <si>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</si>
  <si>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</si>
  <si>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</si>
  <si>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</si>
  <si>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</si>
  <si>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</si>
  <si>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</si>
  <si>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</si>
  <si>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</si>
  <si>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</si>
  <si>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</si>
  <si>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</si>
  <si>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</si>
  <si>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</si>
  <si>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</si>
  <si>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</si>
  <si>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</si>
  <si>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</si>
  <si>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</si>
  <si>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</si>
  <si>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</si>
  <si>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</si>
  <si>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</si>
  <si>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</si>
  <si>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</si>
  <si>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</si>
  <si>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</si>
  <si>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</si>
  <si>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</si>
  <si>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</si>
  <si>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</si>
  <si>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</si>
  <si>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</si>
  <si>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</si>
  <si>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</si>
  <si>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</si>
  <si>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</si>
  <si>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</si>
  <si>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</si>
  <si>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</si>
  <si>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</si>
  <si>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</si>
  <si>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</si>
  <si>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</si>
  <si>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</si>
  <si>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</si>
  <si>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</si>
  <si>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</si>
  <si>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</si>
  <si>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</si>
  <si>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</si>
  <si>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</si>
  <si>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</si>
  <si>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</si>
  <si>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</si>
  <si>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</si>
  <si>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</si>
  <si>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</si>
  <si>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</si>
  <si>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</si>
  <si>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</si>
  <si>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</si>
  <si>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</si>
  <si>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</si>
  <si>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</si>
  <si>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</si>
  <si>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</si>
  <si>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</si>
  <si>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</si>
  <si>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</si>
  <si>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</si>
  <si>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</si>
  <si>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</si>
  <si>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</si>
  <si>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</si>
  <si>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</si>
  <si>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</si>
  <si>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</si>
  <si>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</si>
  <si>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</si>
  <si>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</si>
  <si>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</si>
  <si>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</si>
  <si>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</si>
  <si>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</si>
  <si>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</si>
  <si>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</si>
  <si>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</si>
  <si>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</si>
  <si>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</si>
  <si>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</si>
  <si>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</si>
  <si>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</si>
  <si>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</si>
  <si>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</si>
  <si>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</si>
  <si>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</si>
  <si>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</si>
  <si>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</si>
  <si>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</si>
  <si>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</si>
  <si>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</si>
  <si>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</si>
  <si>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</si>
  <si>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</si>
  <si>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</si>
  <si>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</si>
  <si>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</si>
  <si>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</si>
  <si>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</si>
  <si>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</si>
  <si>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</si>
  <si>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</si>
  <si>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</si>
  <si>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</si>
  <si>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</si>
  <si>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</si>
  <si>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</si>
  <si>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</si>
  <si>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</si>
  <si>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</si>
  <si>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</si>
  <si>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</si>
  <si>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</si>
  <si>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</si>
  <si>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</si>
  <si>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</si>
  <si>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</si>
  <si>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</si>
  <si>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</si>
  <si>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</si>
  <si>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</si>
  <si>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</si>
  <si>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</si>
  <si>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</si>
  <si>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</si>
  <si>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</si>
  <si>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</si>
  <si>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</si>
  <si>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</si>
  <si>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</si>
  <si>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</si>
  <si>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</si>
  <si>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</si>
  <si>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</si>
  <si>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</si>
  <si>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</si>
  <si>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</si>
  <si>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</si>
  <si>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</si>
  <si>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</si>
  <si>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</si>
  <si>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</si>
  <si>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</si>
  <si>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</si>
  <si>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</si>
  <si>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</si>
  <si>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</si>
  <si>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</si>
  <si>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</si>
  <si>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</si>
  <si>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</si>
  <si>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</si>
  <si>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</si>
  <si>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</si>
  <si>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</si>
  <si>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</si>
  <si>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</si>
  <si>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</si>
  <si>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</si>
  <si>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</si>
  <si>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</si>
  <si>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</si>
  <si>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</si>
  <si>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</si>
  <si>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</si>
  <si>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</si>
  <si>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</si>
  <si>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</si>
  <si>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</si>
  <si>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</si>
  <si>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</si>
  <si>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</si>
  <si>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</si>
  <si>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</si>
  <si>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</si>
  <si>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</si>
  <si>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</si>
  <si>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</si>
  <si>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</si>
  <si>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</si>
  <si>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</si>
  <si>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</si>
  <si>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</si>
  <si>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</si>
  <si>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</si>
  <si>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</si>
  <si>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</si>
  <si>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</si>
  <si>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</si>
  <si>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</si>
  <si>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</si>
  <si>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</si>
  <si>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</si>
  <si>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</si>
  <si>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</si>
  <si>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</si>
  <si>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</si>
  <si>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</si>
  <si>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</si>
  <si>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</si>
  <si>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</si>
  <si>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</si>
  <si>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</si>
  <si>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</si>
  <si>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</si>
  <si>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</si>
  <si>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</si>
  <si>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</si>
  <si>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</si>
  <si>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</si>
  <si>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</si>
  <si>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</si>
  <si>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</si>
  <si>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</si>
  <si>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</si>
  <si>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</si>
  <si>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</si>
  <si>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</si>
  <si>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</si>
  <si>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</si>
  <si>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</si>
  <si>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</si>
  <si>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</si>
  <si>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</si>
  <si>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</si>
  <si>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</si>
  <si>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</si>
  <si>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</si>
  <si>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</si>
  <si>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</si>
  <si>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</si>
  <si>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</si>
  <si>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</si>
  <si>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</si>
  <si>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</si>
  <si>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</si>
  <si>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</si>
  <si>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</si>
  <si>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</si>
  <si>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</si>
  <si>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</si>
  <si>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</si>
  <si>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</si>
  <si>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</si>
  <si>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</si>
  <si>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</si>
  <si>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</si>
  <si>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</si>
  <si>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</si>
  <si>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</si>
  <si>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</si>
  <si>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</si>
  <si>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</si>
  <si>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</si>
  <si>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</si>
  <si>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</si>
  <si>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</si>
  <si>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</si>
  <si>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</si>
  <si>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</si>
  <si>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</si>
  <si>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</si>
  <si>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</si>
  <si>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</si>
  <si>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</si>
  <si>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</si>
  <si>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</si>
  <si>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</si>
  <si>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</si>
  <si>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</si>
  <si>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</si>
  <si>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</si>
  <si>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</si>
  <si>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</si>
  <si>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</si>
  <si>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</si>
  <si>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</si>
  <si>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</si>
  <si>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</si>
  <si>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</si>
  <si>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</si>
  <si>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</si>
  <si>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</si>
  <si>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</si>
  <si>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</si>
  <si>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</si>
  <si>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</si>
  <si>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</si>
  <si>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</si>
  <si>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</si>
  <si>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</si>
  <si>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</si>
  <si>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</si>
  <si>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</si>
  <si>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</si>
  <si>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</si>
  <si>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</si>
  <si>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</si>
  <si>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</si>
  <si>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</si>
  <si>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</si>
  <si>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</si>
  <si>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</si>
  <si>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</si>
  <si>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</si>
  <si>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</si>
  <si>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</si>
  <si>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</si>
  <si>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</si>
  <si>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</si>
  <si>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</si>
  <si>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</si>
  <si>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</si>
  <si>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</si>
  <si>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</si>
  <si>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</si>
  <si>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</si>
  <si>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</si>
  <si>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</si>
  <si>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</si>
  <si>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</si>
  <si>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</si>
  <si>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</si>
  <si>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</si>
  <si>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</si>
  <si>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</si>
  <si>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</si>
  <si>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</si>
  <si>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</si>
  <si>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</si>
  <si>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</si>
  <si>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</si>
  <si>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</si>
  <si>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</si>
  <si>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</si>
  <si>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</si>
  <si>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</si>
  <si>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</si>
  <si>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</si>
  <si>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</si>
  <si>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</si>
  <si>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</si>
  <si>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</si>
  <si>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</si>
  <si>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</si>
  <si>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</si>
  <si>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</si>
  <si>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</si>
  <si>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</si>
  <si>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</si>
  <si>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</si>
  <si>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</si>
  <si>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</si>
  <si>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</si>
  <si>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</si>
  <si>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</si>
  <si>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</si>
  <si>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</si>
  <si>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</si>
  <si>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</si>
  <si>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</si>
  <si>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</si>
  <si>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</si>
  <si>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</si>
  <si>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</si>
  <si>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</si>
  <si>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</si>
  <si>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</si>
  <si>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</si>
  <si>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</si>
  <si>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</si>
  <si>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</si>
  <si>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</si>
  <si>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</si>
  <si>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</si>
  <si>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</si>
  <si>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</si>
  <si>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</si>
  <si>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</si>
  <si>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</si>
  <si>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</si>
  <si>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</si>
  <si>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</si>
  <si>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</si>
  <si>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</si>
  <si>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</si>
  <si>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</si>
  <si>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</si>
  <si>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</si>
  <si>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</si>
  <si>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</si>
  <si>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</si>
  <si>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</si>
  <si>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</si>
  <si>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</si>
  <si>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</si>
  <si>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</si>
  <si>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</si>
  <si>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</si>
  <si>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</si>
  <si>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</si>
  <si>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</si>
  <si>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</si>
  <si>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</si>
  <si>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</si>
  <si>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</si>
  <si>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</si>
  <si>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</si>
  <si>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</si>
  <si>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</si>
  <si>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</si>
  <si>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</si>
  <si>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</si>
  <si>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</si>
  <si>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</si>
  <si>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</si>
  <si>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</si>
  <si>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</si>
  <si>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</si>
  <si>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</si>
  <si>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</si>
  <si>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</si>
  <si>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</si>
  <si>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</si>
  <si>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</si>
  <si>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</si>
  <si>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</si>
  <si>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</si>
  <si>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</si>
  <si>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</si>
  <si>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</si>
  <si>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</si>
  <si>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</si>
  <si>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</si>
  <si>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</si>
  <si>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</si>
  <si>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</si>
  <si>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</si>
  <si>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</si>
  <si>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</si>
  <si>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</si>
  <si>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</si>
  <si>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</si>
  <si>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</si>
  <si>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</si>
  <si>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</si>
  <si>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</si>
  <si>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</si>
  <si>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</si>
  <si>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</si>
  <si>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</si>
  <si>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</si>
  <si>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</si>
  <si>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</si>
  <si>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</si>
  <si>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</si>
  <si>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</si>
  <si>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</si>
  <si>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</si>
  <si>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</si>
  <si>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</si>
  <si>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</si>
  <si>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</si>
  <si>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</si>
  <si>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</si>
  <si>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</si>
  <si>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</si>
  <si>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</si>
  <si>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</si>
  <si>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</si>
  <si>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</si>
  <si>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</si>
  <si>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</si>
  <si>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</si>
  <si>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</si>
  <si>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</si>
  <si>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</si>
  <si>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</si>
  <si>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</si>
  <si>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</si>
  <si>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</si>
  <si>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</si>
  <si>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</si>
  <si>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</si>
  <si>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</si>
  <si>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</si>
  <si>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</si>
  <si>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</si>
  <si>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</si>
  <si>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</si>
  <si>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</si>
  <si>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</si>
  <si>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</si>
  <si>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</si>
  <si>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</si>
  <si>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</si>
  <si>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</si>
  <si>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</si>
  <si>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</si>
  <si>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</si>
  <si>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</si>
  <si>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</si>
  <si>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</si>
  <si>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</si>
  <si>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</si>
  <si>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</si>
  <si>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</si>
  <si>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</si>
  <si>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</si>
  <si>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</si>
  <si>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</si>
  <si>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</si>
  <si>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</si>
  <si>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</si>
  <si>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</si>
  <si>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</si>
  <si>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</si>
  <si>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</si>
  <si>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</si>
  <si>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</si>
  <si>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</si>
  <si>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</si>
  <si>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</si>
  <si>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</si>
  <si>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</si>
  <si>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</si>
  <si>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</si>
  <si>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</si>
  <si>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</si>
  <si>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</si>
  <si>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</si>
  <si>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</si>
  <si>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</si>
  <si>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</si>
  <si>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</si>
  <si>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</si>
  <si>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</si>
  <si>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</si>
  <si>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</si>
  <si>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</si>
  <si>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</si>
  <si>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</si>
  <si>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</si>
  <si>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</si>
  <si>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</si>
  <si>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</si>
  <si>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</si>
  <si>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</si>
  <si>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</si>
  <si>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</si>
  <si>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</si>
  <si>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</si>
  <si>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</si>
  <si>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</si>
  <si>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</si>
  <si>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</si>
  <si>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</si>
  <si>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</si>
  <si>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</si>
  <si>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</si>
  <si>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</si>
  <si>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</si>
  <si>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</si>
  <si>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</si>
  <si>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</si>
  <si>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</si>
  <si>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</si>
  <si>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</si>
  <si>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</si>
  <si>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</si>
  <si>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</si>
  <si>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</si>
  <si>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</si>
  <si>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</si>
  <si>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</si>
  <si>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</si>
  <si>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</si>
  <si>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</si>
  <si>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</si>
  <si>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</si>
  <si>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</si>
  <si>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</si>
  <si>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</si>
  <si>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</si>
  <si>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</si>
  <si>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</si>
  <si>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</si>
  <si>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</si>
  <si>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</si>
  <si>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</si>
  <si>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</si>
  <si>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</si>
  <si>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</si>
  <si>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</si>
  <si>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</si>
  <si>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</si>
  <si>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</si>
  <si>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</si>
  <si>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</si>
  <si>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</si>
  <si>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</si>
  <si>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</si>
  <si>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</si>
  <si>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</si>
  <si>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</si>
  <si>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</si>
  <si>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</si>
  <si>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</si>
  <si>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</si>
  <si>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</si>
  <si>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</si>
  <si>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</si>
  <si>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</si>
  <si>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</si>
  <si>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</si>
  <si>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</si>
  <si>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</si>
  <si>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</si>
  <si>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</si>
  <si>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</si>
  <si>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</si>
  <si>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</si>
  <si>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</si>
  <si>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</si>
  <si>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</si>
  <si>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</si>
  <si>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</si>
  <si>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</si>
  <si>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</si>
  <si>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</si>
  <si>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</si>
  <si>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</si>
  <si>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</si>
  <si>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</si>
  <si>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</si>
  <si>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</si>
  <si>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</si>
  <si>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</si>
  <si>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</si>
  <si>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</si>
  <si>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</si>
  <si>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</si>
  <si>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</si>
  <si>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</si>
  <si>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</si>
  <si>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</si>
  <si>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</si>
  <si>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</si>
  <si>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</si>
  <si>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</si>
  <si>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</si>
  <si>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</si>
  <si>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</si>
  <si>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</si>
  <si>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</si>
  <si>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</si>
  <si>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</si>
  <si>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</si>
  <si>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</si>
  <si>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</si>
  <si>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</si>
  <si>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</si>
  <si>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</si>
  <si>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</si>
  <si>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</si>
  <si>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</si>
  <si>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</si>
  <si>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</si>
  <si>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</si>
  <si>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</si>
  <si>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</si>
  <si>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</si>
  <si>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</si>
  <si>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</si>
  <si>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</si>
  <si>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</si>
  <si>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</si>
  <si>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</si>
  <si>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</si>
  <si>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</si>
  <si>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</si>
  <si>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</si>
  <si>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</si>
  <si>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</si>
  <si>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</si>
  <si>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</si>
  <si>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</si>
  <si>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</si>
  <si>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</si>
  <si>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</si>
  <si>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</si>
  <si>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</si>
  <si>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</si>
  <si>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</si>
  <si>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</si>
  <si>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</si>
  <si>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</si>
  <si>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</si>
  <si>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</si>
  <si>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</si>
  <si>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</si>
  <si>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</si>
  <si>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</si>
  <si>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</si>
  <si>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</si>
  <si>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</si>
  <si>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</si>
  <si>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</si>
  <si>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</si>
  <si>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</si>
  <si>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</si>
  <si>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</si>
  <si>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</si>
  <si>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</si>
  <si>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</si>
  <si>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</si>
  <si>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</si>
  <si>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</si>
  <si>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</si>
  <si>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</si>
  <si>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</si>
  <si>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</si>
  <si>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</si>
  <si>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</si>
  <si>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</si>
  <si>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</si>
  <si>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</si>
  <si>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</si>
  <si>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</si>
  <si>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</si>
  <si>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</si>
  <si>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</si>
  <si>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</si>
  <si>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</si>
  <si>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</si>
  <si>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</si>
  <si>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</si>
  <si>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</si>
  <si>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</si>
  <si>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</si>
  <si>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</si>
  <si>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</si>
  <si>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</si>
  <si>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</si>
  <si>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</si>
  <si>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</si>
  <si>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</si>
  <si>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</si>
  <si>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</si>
  <si>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</si>
  <si>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</si>
  <si>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</si>
  <si>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</si>
  <si>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</si>
  <si>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</si>
  <si>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</si>
  <si>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</si>
  <si>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</si>
  <si>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</si>
  <si>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</si>
  <si>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</si>
  <si>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</si>
  <si>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</si>
  <si>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</si>
  <si>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</si>
  <si>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</si>
  <si>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</si>
  <si>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</si>
  <si>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</si>
  <si>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</si>
  <si>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</si>
  <si>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</si>
  <si>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</si>
  <si>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</si>
  <si>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</si>
  <si>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</si>
  <si>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</si>
  <si>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</si>
  <si>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</si>
  <si>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</si>
  <si>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</si>
  <si>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</si>
  <si>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</si>
  <si>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</si>
  <si>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</si>
  <si>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</si>
  <si>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</si>
  <si>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</si>
  <si>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</si>
  <si>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</si>
  <si>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</si>
  <si>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</si>
  <si>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</si>
  <si>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</si>
  <si>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</si>
  <si>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</si>
  <si>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</si>
  <si>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</si>
  <si>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</si>
  <si>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</si>
  <si>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</si>
  <si>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</si>
  <si>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</si>
  <si>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</si>
  <si>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</si>
  <si>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</si>
  <si>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</si>
  <si>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</si>
  <si>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</si>
  <si>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</si>
  <si>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</si>
  <si>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</si>
  <si>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</si>
  <si>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</si>
  <si>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</si>
  <si>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</si>
  <si>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</si>
  <si>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</si>
  <si>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</si>
  <si>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</si>
  <si>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</si>
  <si>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</si>
  <si>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</si>
  <si>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</si>
  <si>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</si>
  <si>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</si>
  <si>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</si>
  <si>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</si>
  <si>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</si>
  <si>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</si>
  <si>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</si>
  <si>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</si>
  <si>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</si>
  <si>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</si>
  <si>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</si>
  <si>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</si>
  <si>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</si>
  <si>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</si>
  <si>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</si>
  <si>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</si>
  <si>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</si>
  <si>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</si>
  <si>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</si>
  <si>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</si>
  <si>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</si>
  <si>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</si>
  <si>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</si>
  <si>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</si>
  <si>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</si>
  <si>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</si>
  <si>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</si>
  <si>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</si>
  <si>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</si>
  <si>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</si>
  <si>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</si>
  <si>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</si>
  <si>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</si>
  <si>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</si>
  <si>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</si>
  <si>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</si>
  <si>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</si>
  <si>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</si>
  <si>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</si>
  <si>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</si>
  <si>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</si>
  <si>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</si>
  <si>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</si>
  <si>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</si>
  <si>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</si>
  <si>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</si>
  <si>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</si>
  <si>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</si>
  <si>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</si>
  <si>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</si>
  <si>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</si>
  <si>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</si>
  <si>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</si>
  <si>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</si>
  <si>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</si>
  <si>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</si>
  <si>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</si>
  <si>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</si>
  <si>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</si>
  <si>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</si>
  <si>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</si>
  <si>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</si>
  <si>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</si>
  <si>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</si>
  <si>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</si>
  <si>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</si>
  <si>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</si>
  <si>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</si>
  <si>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</si>
  <si>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</si>
  <si>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</si>
  <si>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</si>
  <si>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</si>
  <si>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</si>
  <si>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</si>
  <si>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</si>
  <si>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</si>
  <si>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</si>
  <si>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</si>
  <si>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</si>
  <si>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</si>
  <si>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</si>
  <si>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</si>
  <si>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</si>
  <si>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</si>
  <si>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</si>
  <si>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</si>
  <si>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</si>
  <si>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</si>
  <si>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</si>
  <si>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</si>
  <si>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</si>
  <si>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</si>
  <si>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</si>
  <si>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</si>
  <si>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</si>
  <si>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</si>
  <si>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</si>
  <si>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</si>
  <si>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</si>
  <si>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</si>
  <si>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</si>
  <si>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</si>
  <si>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</si>
  <si>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</si>
  <si>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</si>
  <si>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</si>
  <si>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</si>
  <si>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</si>
  <si>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</si>
  <si>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</si>
  <si>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</si>
  <si>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</si>
  <si>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</si>
  <si>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</si>
  <si>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</si>
  <si>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</si>
  <si>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</si>
  <si>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</si>
  <si>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</si>
  <si>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</si>
  <si>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</si>
  <si>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</si>
  <si>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</si>
  <si>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</si>
  <si>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</si>
  <si>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</si>
  <si>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</si>
  <si>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</si>
  <si>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</si>
  <si>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</si>
  <si>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</si>
  <si>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</si>
  <si>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</si>
  <si>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</si>
  <si>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</si>
  <si>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</si>
  <si>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</si>
  <si>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</si>
  <si>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</si>
  <si>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</si>
  <si>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</si>
  <si>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</si>
  <si>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</si>
  <si>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</si>
  <si>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</si>
  <si>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</si>
  <si>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</si>
  <si>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</si>
  <si>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</si>
  <si>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</si>
  <si>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</si>
  <si>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</si>
  <si>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</si>
  <si>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</si>
  <si>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</si>
  <si>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</si>
  <si>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</si>
  <si>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</si>
  <si>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</si>
  <si>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</si>
  <si>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</si>
  <si>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</si>
  <si>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</si>
  <si>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</si>
  <si>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</si>
  <si>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</si>
  <si>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</si>
  <si>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</si>
  <si>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</si>
  <si>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</si>
  <si>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</si>
  <si>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</si>
  <si>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</si>
  <si>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</si>
  <si>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</si>
  <si>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</si>
  <si>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</si>
  <si>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</si>
  <si>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</si>
  <si>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</si>
  <si>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</si>
  <si>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</si>
  <si>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</si>
  <si>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</si>
  <si>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</si>
  <si>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</si>
  <si>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</si>
  <si>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</si>
  <si>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</si>
  <si>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</si>
  <si>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</si>
  <si>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</si>
  <si>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</si>
  <si>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</si>
  <si>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</si>
  <si>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</si>
  <si>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</si>
  <si>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</si>
  <si>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</si>
  <si>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</si>
  <si>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</si>
  <si>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</si>
  <si>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</si>
  <si>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</si>
  <si>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</si>
  <si>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</si>
  <si>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</si>
  <si>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</si>
  <si>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</si>
  <si>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</si>
  <si>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</si>
  <si>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</si>
  <si>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</si>
  <si>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</si>
  <si>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</si>
  <si>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</si>
  <si>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</si>
  <si>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</si>
  <si>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</si>
  <si>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</si>
  <si>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</si>
  <si>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</si>
  <si>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</si>
  <si>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</si>
  <si>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</si>
  <si>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</si>
  <si>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</si>
  <si>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</si>
  <si>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</si>
  <si>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</si>
  <si>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</si>
  <si>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</si>
  <si>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</si>
  <si>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</si>
  <si>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</si>
  <si>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</si>
  <si>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</si>
  <si>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</si>
  <si>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</si>
  <si>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</si>
  <si>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</si>
  <si>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</si>
  <si>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</si>
  <si>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</si>
  <si>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</si>
  <si>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</si>
  <si>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</si>
  <si>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</si>
  <si>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</si>
  <si>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</si>
  <si>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</si>
  <si>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</si>
  <si>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</si>
  <si>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</si>
  <si>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</si>
  <si>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</si>
  <si>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</si>
  <si>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</si>
  <si>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</si>
  <si>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</si>
  <si>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</si>
  <si>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</si>
  <si>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</si>
  <si>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</si>
  <si>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</si>
  <si>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</si>
  <si>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</si>
  <si>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</si>
  <si>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</si>
  <si>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</si>
  <si>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</si>
  <si>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</si>
  <si>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</si>
  <si>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</si>
  <si>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</si>
  <si>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</si>
  <si>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</si>
  <si>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</si>
  <si>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</si>
  <si>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</si>
  <si>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</si>
  <si>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</si>
  <si>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</si>
  <si>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</si>
  <si>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</si>
  <si>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</si>
  <si>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</si>
  <si>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</si>
  <si>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</si>
  <si>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</si>
  <si>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</si>
  <si>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</si>
  <si>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</si>
  <si>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</si>
  <si>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</si>
  <si>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</si>
  <si>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</si>
  <si>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</si>
  <si>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</si>
  <si>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</si>
  <si>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</si>
  <si>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</si>
  <si>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</si>
  <si>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</si>
  <si>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</si>
  <si>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</si>
  <si>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</si>
  <si>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</si>
  <si>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</si>
  <si>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</si>
  <si>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</si>
  <si>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</si>
  <si>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</si>
  <si>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</si>
  <si>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</si>
  <si>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</si>
  <si>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</si>
  <si>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</si>
  <si>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</si>
  <si>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</si>
  <si>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</si>
  <si>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</si>
  <si>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</si>
  <si>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</si>
  <si>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</si>
  <si>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</si>
  <si>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</si>
  <si>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</si>
  <si>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</si>
  <si>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</si>
  <si>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</si>
  <si>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</si>
  <si>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</si>
  <si>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</si>
  <si>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</si>
  <si>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</si>
  <si>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</si>
  <si>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</si>
  <si>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</si>
  <si>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</si>
  <si>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</si>
  <si>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</si>
  <si>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</si>
  <si>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</si>
  <si>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</si>
  <si>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</si>
  <si>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</si>
  <si>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</si>
  <si>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</si>
  <si>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</si>
  <si>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</si>
  <si>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</si>
  <si>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</si>
  <si>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</si>
  <si>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</si>
  <si>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</si>
  <si>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</si>
  <si>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</si>
  <si>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</si>
  <si>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</si>
  <si>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</si>
  <si>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</si>
  <si>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</si>
  <si>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</si>
  <si>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</si>
  <si>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</si>
  <si>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</si>
  <si>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</si>
  <si>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</si>
  <si>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</si>
  <si>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</si>
  <si>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</si>
  <si>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</si>
  <si>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</si>
  <si>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</si>
  <si>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</si>
  <si>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</si>
  <si>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</si>
  <si>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</si>
  <si>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</si>
  <si>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</si>
  <si>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</si>
  <si>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</si>
  <si>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</si>
  <si>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</si>
  <si>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</si>
  <si>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</si>
  <si>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</si>
  <si>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</si>
  <si>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</si>
  <si>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</si>
  <si>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</si>
  <si>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</si>
  <si>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</si>
  <si>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</si>
  <si>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</si>
  <si>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</si>
  <si>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</si>
  <si>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</si>
  <si>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</si>
  <si>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</si>
  <si>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</si>
  <si>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</si>
  <si>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</si>
  <si>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</si>
  <si>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</si>
  <si>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</si>
  <si>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</si>
  <si>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</si>
  <si>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</si>
  <si>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</si>
  <si>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</si>
  <si>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</si>
  <si>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</si>
  <si>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</si>
  <si>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</si>
  <si>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</si>
  <si>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</si>
  <si>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</si>
  <si>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</si>
  <si>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</si>
  <si>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</si>
  <si>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</si>
  <si>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</si>
  <si>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</si>
  <si>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</si>
  <si>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</si>
  <si>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</si>
  <si>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</si>
  <si>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</si>
  <si>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</si>
  <si>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</si>
  <si>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</si>
  <si>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</si>
  <si>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</si>
  <si>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</si>
  <si>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</si>
  <si>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</si>
  <si>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</si>
  <si>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</si>
  <si>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</si>
  <si>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</si>
  <si>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</si>
  <si>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</si>
  <si>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</si>
  <si>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</si>
  <si>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</si>
  <si>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</si>
  <si>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</si>
  <si>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</si>
  <si>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</si>
  <si>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</si>
  <si>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</si>
  <si>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</si>
  <si>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</si>
  <si>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</si>
  <si>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</si>
  <si>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</si>
  <si>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</si>
  <si>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</si>
  <si>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</si>
  <si>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</si>
  <si>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</si>
  <si>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</si>
  <si>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</si>
  <si>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</si>
  <si>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</si>
  <si>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</si>
  <si>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</si>
  <si>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</si>
  <si>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</si>
  <si>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</si>
  <si>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</si>
  <si>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</si>
  <si>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</si>
  <si>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</si>
  <si>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</si>
  <si>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</si>
  <si>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</si>
  <si>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</si>
  <si>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</si>
  <si>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</si>
  <si>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</si>
  <si>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</si>
  <si>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</si>
  <si>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</si>
  <si>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</si>
  <si>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</si>
  <si>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</si>
  <si>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</si>
  <si>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</si>
  <si>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</si>
  <si>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</si>
  <si>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</si>
  <si>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</si>
  <si>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</si>
  <si>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</si>
  <si>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</si>
  <si>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</si>
  <si>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</si>
  <si>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</si>
  <si>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</si>
  <si>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</si>
  <si>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</si>
  <si>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</si>
  <si>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</si>
  <si>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</si>
  <si>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</si>
  <si>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</si>
  <si>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</si>
  <si>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</si>
  <si>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</si>
  <si>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</si>
  <si>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</si>
  <si>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</si>
  <si>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</si>
  <si>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</si>
  <si>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</si>
  <si>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</si>
  <si>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</si>
  <si>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</si>
  <si>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</si>
  <si>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</si>
  <si>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</si>
  <si>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</si>
  <si>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</si>
  <si>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</si>
  <si>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</si>
  <si>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</si>
  <si>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</si>
  <si>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</si>
  <si>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</si>
  <si>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</si>
  <si>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</si>
  <si>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</si>
  <si>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</si>
  <si>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</si>
  <si>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</si>
  <si>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</si>
  <si>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</si>
  <si>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</si>
  <si>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</si>
  <si>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</si>
  <si>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</si>
  <si>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</si>
  <si>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</si>
  <si>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</si>
  <si>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</si>
  <si>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</si>
  <si>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</si>
  <si>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</si>
  <si>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</si>
  <si>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</si>
  <si>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</si>
  <si>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</si>
  <si>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</si>
  <si>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</si>
  <si>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</si>
  <si>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</si>
  <si>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</si>
  <si>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</si>
  <si>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</si>
  <si>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</si>
  <si>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</si>
  <si>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</si>
  <si>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</si>
  <si>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</si>
  <si>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</si>
  <si>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</si>
  <si>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</si>
  <si>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</si>
  <si>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</si>
  <si>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</si>
  <si>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</si>
  <si>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</si>
  <si>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</si>
  <si>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</si>
  <si>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</si>
  <si>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</si>
  <si>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</si>
  <si>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</si>
  <si>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</si>
  <si>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</si>
  <si>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</si>
  <si>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</si>
  <si>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</si>
  <si>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</si>
  <si>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</si>
  <si>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</si>
  <si>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</si>
  <si>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</si>
  <si>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</si>
  <si>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</si>
  <si>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</si>
  <si>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</si>
  <si>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</si>
  <si>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</si>
  <si>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</si>
  <si>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</si>
  <si>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</si>
  <si>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</si>
  <si>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</si>
  <si>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</si>
  <si>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</si>
  <si>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</si>
  <si>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</si>
  <si>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</si>
  <si>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</si>
  <si>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</si>
  <si>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</si>
  <si>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</si>
  <si>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</si>
  <si>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</si>
  <si>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</si>
  <si>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</si>
  <si>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</si>
  <si>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</si>
  <si>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</si>
  <si>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</si>
  <si>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</si>
  <si>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</si>
  <si>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</si>
  <si>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</si>
  <si>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</si>
  <si>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</si>
  <si>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</si>
  <si>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</si>
  <si>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</si>
  <si>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</si>
  <si>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</si>
  <si>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</si>
  <si>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</si>
  <si>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</si>
  <si>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</si>
  <si>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</si>
  <si>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</si>
  <si>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</si>
  <si>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</si>
  <si>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</si>
  <si>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</si>
  <si>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</si>
  <si>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</si>
  <si>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</si>
  <si>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</si>
  <si>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</si>
  <si>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</si>
  <si>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</si>
  <si>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</si>
  <si>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</si>
  <si>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</si>
  <si>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</si>
  <si>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</si>
  <si>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</si>
  <si>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</si>
  <si>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</si>
  <si>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</si>
  <si>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</si>
  <si>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</si>
  <si>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</si>
  <si>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</si>
  <si>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</si>
  <si>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</si>
  <si>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</si>
  <si>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</si>
  <si>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</si>
  <si>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</si>
  <si>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</si>
  <si>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</si>
  <si>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</si>
  <si>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</si>
  <si>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</si>
  <si>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</si>
  <si>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</si>
  <si>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</si>
  <si>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</si>
  <si>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</si>
  <si>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</si>
  <si>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</si>
  <si>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</si>
  <si>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</si>
  <si>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</si>
  <si>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</si>
  <si>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</si>
  <si>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</si>
  <si>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</si>
  <si>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</si>
  <si>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</si>
  <si>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</si>
  <si>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</si>
  <si>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</si>
  <si>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</si>
  <si>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</si>
  <si>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</si>
  <si>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</si>
  <si>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</si>
  <si>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</si>
  <si>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</si>
  <si>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</si>
  <si>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</si>
  <si>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</si>
  <si>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</si>
  <si>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</si>
  <si>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</si>
  <si>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</si>
  <si>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</si>
  <si>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</si>
  <si>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</si>
  <si>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</si>
  <si>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</si>
  <si>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</si>
  <si>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</si>
  <si>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</si>
  <si>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</si>
  <si>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</si>
  <si>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</si>
  <si>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</si>
  <si>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</si>
  <si>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</si>
  <si>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</si>
  <si>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</si>
  <si>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</si>
  <si>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</si>
  <si>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</si>
  <si>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</si>
  <si>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</si>
  <si>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</si>
  <si>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</si>
  <si>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</si>
  <si>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</si>
  <si>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</si>
  <si>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</si>
  <si>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</si>
  <si>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</si>
  <si>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</si>
  <si>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</si>
  <si>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</si>
  <si>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</si>
  <si>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</si>
  <si>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</si>
  <si>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</si>
  <si>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</si>
  <si>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</si>
  <si>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</si>
  <si>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</si>
  <si>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</si>
  <si>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</si>
  <si>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</si>
  <si>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</si>
  <si>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</si>
  <si>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</si>
  <si>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</si>
  <si>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</si>
  <si>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</si>
  <si>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</si>
  <si>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</si>
  <si>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</si>
  <si>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</si>
  <si>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</si>
  <si>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</si>
  <si>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</si>
  <si>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</si>
  <si>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</si>
  <si>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</si>
  <si>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</si>
  <si>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</si>
  <si>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</si>
  <si>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</si>
  <si>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</si>
  <si>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</si>
  <si>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</si>
  <si>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</si>
  <si>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</si>
  <si>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</si>
  <si>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</si>
  <si>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</si>
  <si>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</si>
  <si>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</si>
  <si>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</si>
  <si>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</si>
  <si>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</si>
  <si>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</si>
  <si>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</si>
  <si>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</si>
  <si>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</si>
  <si>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</si>
  <si>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</si>
  <si>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</si>
  <si>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</si>
  <si>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</si>
  <si>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</si>
  <si>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</si>
  <si>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</si>
  <si>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</si>
  <si>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</si>
  <si>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</si>
  <si>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</si>
  <si>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</si>
  <si>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</si>
  <si>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</si>
  <si>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</si>
  <si>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</si>
  <si>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</si>
  <si>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</si>
  <si>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</si>
  <si>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</si>
  <si>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</si>
  <si>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</si>
  <si>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</si>
  <si>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</si>
  <si>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</si>
  <si>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</si>
  <si>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</si>
  <si>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</si>
  <si>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</si>
  <si>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</si>
  <si>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</si>
  <si>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</si>
  <si>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</si>
  <si>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</si>
  <si>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</si>
  <si>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</si>
  <si>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</si>
  <si>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</si>
  <si>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</si>
  <si>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</si>
  <si>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</si>
  <si>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</si>
  <si>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</si>
  <si>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</si>
  <si>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</si>
  <si>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</si>
  <si>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</si>
  <si>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</si>
  <si>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</si>
  <si>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</si>
  <si>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</si>
  <si>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</si>
  <si>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</si>
  <si>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</si>
  <si>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</si>
  <si>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</si>
  <si>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</si>
  <si>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</si>
  <si>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</si>
  <si>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</si>
  <si>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</si>
  <si>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</si>
  <si>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</si>
  <si>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</si>
  <si>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</si>
  <si>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</si>
  <si>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</si>
  <si>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</si>
  <si>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</si>
  <si>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</si>
  <si>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</si>
  <si>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</si>
  <si>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</si>
  <si>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</si>
  <si>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</si>
  <si>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</si>
  <si>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</si>
  <si>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</si>
  <si>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</si>
  <si>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</si>
  <si>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</si>
  <si>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</si>
  <si>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</si>
  <si>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</si>
  <si>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</si>
  <si>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</si>
  <si>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</si>
  <si>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</si>
  <si>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</si>
  <si>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</si>
  <si>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</si>
  <si>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</si>
  <si>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</si>
  <si>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</si>
  <si>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</si>
  <si>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</si>
  <si>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</si>
  <si>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</si>
  <si>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</si>
  <si>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</si>
  <si>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</si>
  <si>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</si>
  <si>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</si>
  <si>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</si>
  <si>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</si>
  <si>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</si>
  <si>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</si>
  <si>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</si>
  <si>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</si>
  <si>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</si>
  <si>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</si>
  <si>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</si>
  <si>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</si>
  <si>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</si>
  <si>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</si>
  <si>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</si>
  <si>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</si>
  <si>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</si>
  <si>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</si>
  <si>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</si>
  <si>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</si>
  <si>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</si>
  <si>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</si>
  <si>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</si>
  <si>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</si>
  <si>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</si>
  <si>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</si>
  <si>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</si>
  <si>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</si>
  <si>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</si>
  <si>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</si>
  <si>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</si>
  <si>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</si>
  <si>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</si>
  <si>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</si>
  <si>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</si>
  <si>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</si>
  <si>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</si>
  <si>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</si>
  <si>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</si>
  <si>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</si>
  <si>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</si>
  <si>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</si>
  <si>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</si>
  <si>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</si>
  <si>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</si>
  <si>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</si>
  <si>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</si>
  <si>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</si>
  <si>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</si>
  <si>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</si>
  <si>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</si>
  <si>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</si>
  <si>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</si>
  <si>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</si>
  <si>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</si>
  <si>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</si>
  <si>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</si>
  <si>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</si>
  <si>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</si>
  <si>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</si>
  <si>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</si>
  <si>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</si>
  <si>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</si>
  <si>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</si>
  <si>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</si>
  <si>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</si>
  <si>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</si>
  <si>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</si>
  <si>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</si>
  <si>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</si>
  <si>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</si>
  <si>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</si>
  <si>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</si>
  <si>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</si>
  <si>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</si>
  <si>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</si>
  <si>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</si>
  <si>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</si>
  <si>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</si>
  <si>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</si>
  <si>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</si>
  <si>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</si>
  <si>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</si>
  <si>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</si>
  <si>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</si>
  <si>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</si>
  <si>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</si>
  <si>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</si>
  <si>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</si>
  <si>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</si>
  <si>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</si>
  <si>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</si>
  <si>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</si>
  <si>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</si>
  <si>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</si>
  <si>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</si>
  <si>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</si>
  <si>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</si>
  <si>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</si>
  <si>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</si>
  <si>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</si>
  <si>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</si>
  <si>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</si>
  <si>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</si>
  <si>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</si>
  <si>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</si>
  <si>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</si>
  <si>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</si>
  <si>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</si>
  <si>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</si>
  <si>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</si>
  <si>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</si>
  <si>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</si>
  <si>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</si>
  <si>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</si>
  <si>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</si>
  <si>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</si>
  <si>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</si>
  <si>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</si>
  <si>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</si>
  <si>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</si>
  <si>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</si>
  <si>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</si>
  <si>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</si>
  <si>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</si>
  <si>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</si>
  <si>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</si>
  <si>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</si>
  <si>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</si>
  <si>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</si>
  <si>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</si>
  <si>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</si>
  <si>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</si>
  <si>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</si>
  <si>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</si>
  <si>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</si>
  <si>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</si>
  <si>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</si>
  <si>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</si>
  <si>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</si>
  <si>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</si>
  <si>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</si>
  <si>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</si>
  <si>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</si>
  <si>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</si>
  <si>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</si>
  <si>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</si>
  <si>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</si>
  <si>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</si>
  <si>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</si>
  <si>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</si>
  <si>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</si>
  <si>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</si>
  <si>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</si>
  <si>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</si>
  <si>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</si>
  <si>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</si>
  <si>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</si>
  <si>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</si>
  <si>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</si>
  <si>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</si>
  <si>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</si>
  <si>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</si>
  <si>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</si>
  <si>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</si>
  <si>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</si>
  <si>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</si>
  <si>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</si>
  <si>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</si>
  <si>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</si>
  <si>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</si>
  <si>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</si>
  <si>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</si>
  <si>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</si>
  <si>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</si>
  <si>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</si>
  <si>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</si>
  <si>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</si>
  <si>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</si>
  <si>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</si>
  <si>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</si>
  <si>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</si>
  <si>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</si>
  <si>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</si>
  <si>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</si>
  <si>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</si>
  <si>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</si>
  <si>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</si>
  <si>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</si>
  <si>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</si>
  <si>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</si>
  <si>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</si>
  <si>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</si>
  <si>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</si>
  <si>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</si>
  <si>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</si>
  <si>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</si>
  <si>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</si>
  <si>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</si>
  <si>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</si>
  <si>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</si>
  <si>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</si>
  <si>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</si>
  <si>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</si>
  <si>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</si>
  <si>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</si>
  <si>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</si>
  <si>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</si>
  <si>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</si>
  <si>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</si>
  <si>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</si>
  <si>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</si>
  <si>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</si>
  <si>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</si>
  <si>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</si>
  <si>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</si>
  <si>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</si>
  <si>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</si>
  <si>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</si>
  <si>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</si>
  <si>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</si>
  <si>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</si>
  <si>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</si>
  <si>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</si>
  <si>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</si>
  <si>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</si>
  <si>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</si>
  <si>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</si>
  <si>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</si>
  <si>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</si>
  <si>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</si>
  <si>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</si>
  <si>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</si>
  <si>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</si>
  <si>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</si>
  <si>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</si>
  <si>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</si>
  <si>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</si>
  <si>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</si>
  <si>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</si>
  <si>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</si>
  <si>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</si>
  <si>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</si>
  <si>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</si>
  <si>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</si>
  <si>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</si>
  <si>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</si>
  <si>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</si>
  <si>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</si>
  <si>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</si>
  <si>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</si>
  <si>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</si>
  <si>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</si>
  <si>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</si>
  <si>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</si>
  <si>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</si>
  <si>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</si>
  <si>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</si>
  <si>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</si>
  <si>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</si>
  <si>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</si>
  <si>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</si>
  <si>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</si>
  <si>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</si>
  <si>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</si>
  <si>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</si>
  <si>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</si>
  <si>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</si>
  <si>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</si>
  <si>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</si>
  <si>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</si>
  <si>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</si>
  <si>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</si>
  <si>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</si>
  <si>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</si>
  <si>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</si>
  <si>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</si>
  <si>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</si>
  <si>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</si>
  <si>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</si>
  <si>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</si>
  <si>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</si>
  <si>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</si>
  <si>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</si>
  <si>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</si>
  <si>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</si>
  <si>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</si>
  <si>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</si>
  <si>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</si>
  <si>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</si>
  <si>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</si>
  <si>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</si>
  <si>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</si>
  <si>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</si>
  <si>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</si>
  <si>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</si>
  <si>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</si>
  <si>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</si>
  <si>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</si>
  <si>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</si>
  <si>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</si>
  <si>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</si>
  <si>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</si>
  <si>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</si>
  <si>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</si>
  <si>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</si>
  <si>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</si>
  <si>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</si>
  <si>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</si>
  <si>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</si>
  <si>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</si>
  <si>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</si>
  <si>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</si>
  <si>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</si>
  <si>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</si>
  <si>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</si>
  <si>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</si>
  <si>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</si>
  <si>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</si>
  <si>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</si>
  <si>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</si>
  <si>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</si>
  <si>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</si>
  <si>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</si>
  <si>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</si>
  <si>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</si>
  <si>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</si>
  <si>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</si>
  <si>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</si>
  <si>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</si>
  <si>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</si>
  <si>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</si>
  <si>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</si>
  <si>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</si>
  <si>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</si>
  <si>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</si>
  <si>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</si>
  <si>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</si>
  <si>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</si>
  <si>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</si>
  <si>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</si>
  <si>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</si>
  <si>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</si>
  <si>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</si>
  <si>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</si>
  <si>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</si>
  <si>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</si>
  <si>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</si>
  <si>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</si>
  <si>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</si>
  <si>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</si>
  <si>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</si>
  <si>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</si>
  <si>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</si>
  <si>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</si>
  <si>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</si>
  <si>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</si>
  <si>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</si>
  <si>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</si>
  <si>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</si>
  <si>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</si>
  <si>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</si>
  <si>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</si>
  <si>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</si>
  <si>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</si>
  <si>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</si>
  <si>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</si>
  <si>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</si>
  <si>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</si>
  <si>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</si>
  <si>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</si>
  <si>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</si>
  <si>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</si>
  <si>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</si>
  <si>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</si>
  <si>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</si>
  <si>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</si>
  <si>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</si>
  <si>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</si>
  <si>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</si>
  <si>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</si>
  <si>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</si>
  <si>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</si>
  <si>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</si>
  <si>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</si>
  <si>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</si>
  <si>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</si>
  <si>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</si>
  <si>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</si>
  <si>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</si>
  <si>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</si>
  <si>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</si>
  <si>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</si>
  <si>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</si>
  <si>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</si>
  <si>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</si>
  <si>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</si>
  <si>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</si>
  <si>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</si>
  <si>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</si>
  <si>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</si>
  <si>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</si>
  <si>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</si>
  <si>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</si>
  <si>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</si>
  <si>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</si>
  <si>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</si>
  <si>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</si>
  <si>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</si>
  <si>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</si>
  <si>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</si>
  <si>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</si>
  <si>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</si>
  <si>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</si>
  <si>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</si>
  <si>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</si>
  <si>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</si>
  <si>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</si>
  <si>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</si>
  <si>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</si>
  <si>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</si>
  <si>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</si>
  <si>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</si>
  <si>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</si>
  <si>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</si>
  <si>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</si>
  <si>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</si>
  <si>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</si>
  <si>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</si>
  <si>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</si>
  <si>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</si>
  <si>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</si>
  <si>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</si>
  <si>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</si>
  <si>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</si>
  <si>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</si>
  <si>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</si>
  <si>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</si>
  <si>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</si>
  <si>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</si>
  <si>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</si>
  <si>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</si>
  <si>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</si>
  <si>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</si>
  <si>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</si>
  <si>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</si>
  <si>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</si>
  <si>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</si>
  <si>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</si>
  <si>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</si>
  <si>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</si>
  <si>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</si>
  <si>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</si>
  <si>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</si>
  <si>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</si>
  <si>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</si>
  <si>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</si>
  <si>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</si>
  <si>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</si>
  <si>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</si>
  <si>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</si>
  <si>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</si>
  <si>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</si>
  <si>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</si>
  <si>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</si>
  <si>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</si>
  <si>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</si>
  <si>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</si>
  <si>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</si>
  <si>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</si>
  <si>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</si>
  <si>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</si>
  <si>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</si>
  <si>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</si>
  <si>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</si>
  <si>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</si>
  <si>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</si>
  <si>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</si>
  <si>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</si>
  <si>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</si>
  <si>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</si>
  <si>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</si>
  <si>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</si>
  <si>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</si>
  <si>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</si>
  <si>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</si>
  <si>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</si>
  <si>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</si>
  <si>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</si>
  <si>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</si>
  <si>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</si>
  <si>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</si>
  <si>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</si>
  <si>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</si>
  <si>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</si>
  <si>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</si>
  <si>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</si>
  <si>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</si>
  <si>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</si>
  <si>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</si>
  <si>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</si>
  <si>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</si>
  <si>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</si>
  <si>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</si>
  <si>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</si>
  <si>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</si>
  <si>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</si>
  <si>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</si>
  <si>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</si>
  <si>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</si>
  <si>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</si>
  <si>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</si>
  <si>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</si>
  <si>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</si>
  <si>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</si>
  <si>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</si>
  <si>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</si>
  <si>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</si>
  <si>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</si>
  <si>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</si>
  <si>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</si>
  <si>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</si>
  <si>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</si>
  <si>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</si>
  <si>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</si>
  <si>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</si>
  <si>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</si>
  <si>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</si>
  <si>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</si>
  <si>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</si>
  <si>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</si>
  <si>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</si>
  <si>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</si>
  <si>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</si>
  <si>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</si>
  <si>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</si>
  <si>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</si>
  <si>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</si>
  <si>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</si>
  <si>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</si>
  <si>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</si>
  <si>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</si>
  <si>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</si>
  <si>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</si>
  <si>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</si>
  <si>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</si>
  <si>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</si>
  <si>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</si>
  <si>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</si>
  <si>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</si>
  <si>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</si>
  <si>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</si>
  <si>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</si>
  <si>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</si>
  <si>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</si>
  <si>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</si>
  <si>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</si>
  <si>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</si>
  <si>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</si>
  <si>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</si>
  <si>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</si>
  <si>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</si>
  <si>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</si>
  <si>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</si>
  <si>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</si>
  <si>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</si>
  <si>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</si>
  <si>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</si>
  <si>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</si>
  <si>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</si>
  <si>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</si>
  <si>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</si>
  <si>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</si>
  <si>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</si>
  <si>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</si>
  <si>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</si>
  <si>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</si>
  <si>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</si>
  <si>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</si>
  <si>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</si>
  <si>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</si>
  <si>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</si>
  <si>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</si>
  <si>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</si>
  <si>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</si>
  <si>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</si>
  <si>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</si>
  <si>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</si>
  <si>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</si>
  <si>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</si>
  <si>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</si>
  <si>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</si>
  <si>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</si>
  <si>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</si>
  <si>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</si>
  <si>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</si>
  <si>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</si>
  <si>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</si>
  <si>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</si>
  <si>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</si>
  <si>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</si>
  <si>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</si>
  <si>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</si>
  <si>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</si>
  <si>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</si>
  <si>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</si>
  <si>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</si>
  <si>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</si>
  <si>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</si>
  <si>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</si>
  <si>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</si>
  <si>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</si>
  <si>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</si>
  <si>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</si>
  <si>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</si>
  <si>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</si>
  <si>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</si>
  <si>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</si>
  <si>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</si>
  <si>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</si>
  <si>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</si>
  <si>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</si>
  <si>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</si>
  <si>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</si>
  <si>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</si>
  <si>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</si>
  <si>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</si>
  <si>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</si>
  <si>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</si>
  <si>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</si>
  <si>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</si>
  <si>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</si>
  <si>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</si>
  <si>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</si>
  <si>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</si>
  <si>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</si>
  <si>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</si>
  <si>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</si>
  <si>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</si>
  <si>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</si>
  <si>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</si>
  <si>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</si>
  <si>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</si>
  <si>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</si>
  <si>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</si>
  <si>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</si>
  <si>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</si>
  <si>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</si>
  <si>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</si>
  <si>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</si>
  <si>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</si>
  <si>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</si>
  <si>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</si>
  <si>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</si>
  <si>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</si>
  <si>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</si>
  <si>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</si>
  <si>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</si>
  <si>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</si>
  <si>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</si>
  <si>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</si>
  <si>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</si>
  <si>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</si>
  <si>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</si>
  <si>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</si>
  <si>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</si>
  <si>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</si>
  <si>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</si>
  <si>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</si>
  <si>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</si>
  <si>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</si>
  <si>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</si>
  <si>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</si>
  <si>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</si>
  <si>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</si>
  <si>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</si>
  <si>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</si>
  <si>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</si>
  <si>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</si>
  <si>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</si>
  <si>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</si>
  <si>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</si>
  <si>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</si>
  <si>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</si>
  <si>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</si>
  <si>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</si>
  <si>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</si>
  <si>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</si>
  <si>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</si>
  <si>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</si>
  <si>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</si>
  <si>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</si>
  <si>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</si>
  <si>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</si>
  <si>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</si>
  <si>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</si>
  <si>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</si>
  <si>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</si>
  <si>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</si>
  <si>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</si>
  <si>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</si>
  <si>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</si>
  <si>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</si>
  <si>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</si>
  <si>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</si>
  <si>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</si>
  <si>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</si>
  <si>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</si>
  <si>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</si>
  <si>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</si>
  <si>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</si>
  <si>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</si>
  <si>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</si>
  <si>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</si>
  <si>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</si>
  <si>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</si>
  <si>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</si>
  <si>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</si>
  <si>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</si>
  <si>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</si>
  <si>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</si>
  <si>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</si>
  <si>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</si>
  <si>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</si>
  <si>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</si>
  <si>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</si>
  <si>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</si>
  <si>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</si>
  <si>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</si>
  <si>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</si>
  <si>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</si>
  <si>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</si>
  <si>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</si>
  <si>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</si>
  <si>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</si>
  <si>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</si>
  <si>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</si>
  <si>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</si>
  <si>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</si>
  <si>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</si>
  <si>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</si>
  <si>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</si>
  <si>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</si>
  <si>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</si>
  <si>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</si>
  <si>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</si>
  <si>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</si>
  <si>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</si>
  <si>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</si>
  <si>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</si>
  <si>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</si>
  <si>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</si>
  <si>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</si>
  <si>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</si>
  <si>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</si>
  <si>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</si>
  <si>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</si>
  <si>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</si>
  <si>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</si>
  <si>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</si>
  <si>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</si>
  <si>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</si>
  <si>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</si>
  <si>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</si>
  <si>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</si>
  <si>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</si>
  <si>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</si>
  <si>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</si>
  <si>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</si>
  <si>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</si>
  <si>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</si>
  <si>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</si>
  <si>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</si>
  <si>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</si>
  <si>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</si>
  <si>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</si>
  <si>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</si>
  <si>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</si>
  <si>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</si>
  <si>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</si>
  <si>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</si>
  <si>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</si>
  <si>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</si>
  <si>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</si>
  <si>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</si>
  <si>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</si>
  <si>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</si>
  <si>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</si>
  <si>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</si>
  <si>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</si>
  <si>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</si>
  <si>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</si>
  <si>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</si>
  <si>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</si>
  <si>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</si>
  <si>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</si>
  <si>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</si>
  <si>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</si>
  <si>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</si>
  <si>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</si>
  <si>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</si>
  <si>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</si>
  <si>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</si>
  <si>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</si>
  <si>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</si>
  <si>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</si>
  <si>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</si>
  <si>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</si>
  <si>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</si>
  <si>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</si>
  <si>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</si>
  <si>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</si>
  <si>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</si>
  <si>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</si>
  <si>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</si>
  <si>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</si>
  <si>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</si>
  <si>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</si>
  <si>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</si>
  <si>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</si>
  <si>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</si>
  <si>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</si>
  <si>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</si>
  <si>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</si>
  <si>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</si>
  <si>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</si>
  <si>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</si>
  <si>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</si>
  <si>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</si>
  <si>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</si>
  <si>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</si>
  <si>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</si>
  <si>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</si>
  <si>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</si>
  <si>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</si>
  <si>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</si>
  <si>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</si>
  <si>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</si>
  <si>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</si>
  <si>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</si>
  <si>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</si>
  <si>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</si>
  <si>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</si>
  <si>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</si>
  <si>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</si>
  <si>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</si>
  <si>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</si>
  <si>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</si>
  <si>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</si>
  <si>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</si>
  <si>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</si>
  <si>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</si>
  <si>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</si>
  <si>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</si>
  <si>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</si>
  <si>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</si>
  <si>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</si>
  <si>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</si>
  <si>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</si>
  <si>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</si>
  <si>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</si>
  <si>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</si>
  <si>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</si>
  <si>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</si>
  <si>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</si>
  <si>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</si>
  <si>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</si>
  <si>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</si>
  <si>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</si>
  <si>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</si>
  <si>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</si>
  <si>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</si>
  <si>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</si>
  <si>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</si>
  <si>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</si>
  <si>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</si>
  <si>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</si>
  <si>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</si>
  <si>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</si>
  <si>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</si>
  <si>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</si>
  <si>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</si>
  <si>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</si>
  <si>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</si>
  <si>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</si>
  <si>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</si>
  <si>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</si>
  <si>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</si>
  <si>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</si>
  <si>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</si>
  <si>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</si>
  <si>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</si>
  <si>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</si>
  <si>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</si>
  <si>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</si>
  <si>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</si>
  <si>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</si>
  <si>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</si>
  <si>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</si>
  <si>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</si>
  <si>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</si>
  <si>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</si>
  <si>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</si>
  <si>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</si>
  <si>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</si>
  <si>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</si>
  <si>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</si>
  <si>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</si>
  <si>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</si>
  <si>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</si>
  <si>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</si>
  <si>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</si>
  <si>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</si>
  <si>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</si>
  <si>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</si>
  <si>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</si>
  <si>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</si>
  <si>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</si>
  <si>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</si>
  <si>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</si>
  <si>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</si>
  <si>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</si>
  <si>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</si>
  <si>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</si>
  <si>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</si>
  <si>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</si>
  <si>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</si>
  <si>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</si>
  <si>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</si>
  <si>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</si>
  <si>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</si>
  <si>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</si>
  <si>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</si>
  <si>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</si>
  <si>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</si>
  <si>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</si>
  <si>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</si>
  <si>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</si>
  <si>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</si>
  <si>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</si>
  <si>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</si>
  <si>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</si>
  <si>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</si>
  <si>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</si>
  <si>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</si>
  <si>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</si>
  <si>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</si>
  <si>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</si>
  <si>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</si>
  <si>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</si>
  <si>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</si>
  <si>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</si>
  <si>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</si>
  <si>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</si>
  <si>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</si>
  <si>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</si>
  <si>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</si>
  <si>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</si>
  <si>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</si>
  <si>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</si>
  <si>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</si>
  <si>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</si>
  <si>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</si>
  <si>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</si>
  <si>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</si>
  <si>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</si>
  <si>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</si>
  <si>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</si>
  <si>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</si>
  <si>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</si>
  <si>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</si>
  <si>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</si>
  <si>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</si>
  <si>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</si>
  <si>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</si>
  <si>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</si>
  <si>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</si>
  <si>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</si>
  <si>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</si>
  <si>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</si>
  <si>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</si>
  <si>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</si>
  <si>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</si>
  <si>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</si>
  <si>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</si>
  <si>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</si>
  <si>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</si>
  <si>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</si>
  <si>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</si>
  <si>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</si>
  <si>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</si>
  <si>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</si>
  <si>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</si>
  <si>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</si>
  <si>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</si>
  <si>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</si>
  <si>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</si>
  <si>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</si>
  <si>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</si>
  <si>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</si>
  <si>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</si>
  <si>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</si>
  <si>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</si>
  <si>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</si>
  <si>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</si>
  <si>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</si>
  <si>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</si>
  <si>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</si>
  <si>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</si>
  <si>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</si>
  <si>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</si>
  <si>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</si>
  <si>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</si>
  <si>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</si>
  <si>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</si>
  <si>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</si>
  <si>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</si>
  <si>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</si>
  <si>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</si>
  <si>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</si>
  <si>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</si>
  <si>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</si>
  <si>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</si>
  <si>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</si>
  <si>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</si>
  <si>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</si>
  <si>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</si>
  <si>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</si>
  <si>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</si>
  <si>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</si>
  <si>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</si>
  <si>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</si>
  <si>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</si>
  <si>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</si>
  <si>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</si>
  <si>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</si>
  <si>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</si>
  <si>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</si>
  <si>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</si>
  <si>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</si>
  <si>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</si>
  <si>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</si>
  <si>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</si>
  <si>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</si>
  <si>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</si>
  <si>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</si>
  <si>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</si>
  <si>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</si>
  <si>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</si>
  <si>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</si>
  <si>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</si>
  <si>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</si>
  <si>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</si>
  <si>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</si>
  <si>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</si>
  <si>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</si>
  <si>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</si>
  <si>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</si>
  <si>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</si>
  <si>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</si>
  <si>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</si>
  <si>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</si>
  <si>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</si>
  <si>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</si>
  <si>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</si>
  <si>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</si>
  <si>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</si>
  <si>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</si>
  <si>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</si>
  <si>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</si>
  <si>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</si>
  <si>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</si>
  <si>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</si>
  <si>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</si>
  <si>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</si>
  <si>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</si>
  <si>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</si>
  <si>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</si>
  <si>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</si>
  <si>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</si>
  <si>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</si>
  <si>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</si>
  <si>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</si>
  <si>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</si>
  <si>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</si>
  <si>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</si>
  <si>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</si>
  <si>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</si>
  <si>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</si>
  <si>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</si>
  <si>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</si>
  <si>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</si>
  <si>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</si>
  <si>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</si>
  <si>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</si>
  <si>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</si>
  <si>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</si>
  <si>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</si>
  <si>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</si>
  <si>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</si>
  <si>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</si>
  <si>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</si>
  <si>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</si>
  <si>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</si>
  <si>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</si>
  <si>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</si>
  <si>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</si>
  <si>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</si>
  <si>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</si>
  <si>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</si>
  <si>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</si>
  <si>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</si>
  <si>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</si>
  <si>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</si>
  <si>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</si>
  <si>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</si>
  <si>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</si>
  <si>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</si>
  <si>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</si>
  <si>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</si>
  <si>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</si>
  <si>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</si>
  <si>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</si>
  <si>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</si>
  <si>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</si>
  <si>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</si>
  <si>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</si>
  <si>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</si>
  <si>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</si>
  <si>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</si>
  <si>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</si>
  <si>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</si>
  <si>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</si>
  <si>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</si>
  <si>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</si>
  <si>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</si>
  <si>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</si>
  <si>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</si>
  <si>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</si>
  <si>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</si>
  <si>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</si>
  <si>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</si>
  <si>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</si>
  <si>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</si>
  <si>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</si>
  <si>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</si>
  <si>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</si>
  <si>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</si>
  <si>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</si>
  <si>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</si>
  <si>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</si>
  <si>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</si>
  <si>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</si>
  <si>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</si>
  <si>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</si>
  <si>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</si>
  <si>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</si>
  <si>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</si>
  <si>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</si>
  <si>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</si>
  <si>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</si>
  <si>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</si>
  <si>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</si>
  <si>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</si>
  <si>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</si>
  <si>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</si>
  <si>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</si>
  <si>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</si>
  <si>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</si>
  <si>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</si>
  <si>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</si>
  <si>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</si>
  <si>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</si>
  <si>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</si>
  <si>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</si>
  <si>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</si>
  <si>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</si>
  <si>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</si>
  <si>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</si>
  <si>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</si>
  <si>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</si>
  <si>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</si>
  <si>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</si>
  <si>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</si>
  <si>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</si>
  <si>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</si>
  <si>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</si>
  <si>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</si>
  <si>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</si>
  <si>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</si>
  <si>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</si>
  <si>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</si>
  <si>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</si>
  <si>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</si>
  <si>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</si>
  <si>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</si>
  <si>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</si>
  <si>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</si>
  <si>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</si>
  <si>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</si>
  <si>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</si>
  <si>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</si>
  <si>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</si>
  <si>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</si>
  <si>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</si>
  <si>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</si>
  <si>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</si>
  <si>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</si>
  <si>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</si>
  <si>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</si>
  <si>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</si>
  <si>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</si>
  <si>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</si>
  <si>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</si>
  <si>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</si>
  <si>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</si>
  <si>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</si>
  <si>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</si>
  <si>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</si>
  <si>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</si>
  <si>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</si>
  <si>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</si>
  <si>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</si>
  <si>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</si>
  <si>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</si>
  <si>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</si>
  <si>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</si>
  <si>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</si>
  <si>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</si>
  <si>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</si>
  <si>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</si>
  <si>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</si>
  <si>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</si>
  <si>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</si>
  <si>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</si>
  <si>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</si>
  <si>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</si>
  <si>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</si>
  <si>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</si>
  <si>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</si>
  <si>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</si>
  <si>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</si>
  <si>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</si>
  <si>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</si>
  <si>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</si>
  <si>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</si>
  <si>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</si>
  <si>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</si>
  <si>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</si>
  <si>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</si>
  <si>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</si>
  <si>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</si>
  <si>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</si>
  <si>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</si>
  <si>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</si>
  <si>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</si>
  <si>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</si>
  <si>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</si>
  <si>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</si>
  <si>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</si>
  <si>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</si>
  <si>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</si>
  <si>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</si>
  <si>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</si>
  <si>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</si>
  <si>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</si>
  <si>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</si>
  <si>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</si>
  <si>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</si>
  <si>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</si>
  <si>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</si>
  <si>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</si>
  <si>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</si>
  <si>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</si>
  <si>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</si>
  <si>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</si>
  <si>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</si>
  <si>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</si>
  <si>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</si>
  <si>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</si>
  <si>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</si>
  <si>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</si>
  <si>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</si>
  <si>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</si>
  <si>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</si>
  <si>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</si>
  <si>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</si>
  <si>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</si>
  <si>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</si>
  <si>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</si>
  <si>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</si>
  <si>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</si>
  <si>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</si>
  <si>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</si>
  <si>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</si>
  <si>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</si>
  <si>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</si>
  <si>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</si>
  <si>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</si>
  <si>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</si>
  <si>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</si>
  <si>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</si>
  <si>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</si>
  <si>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</si>
  <si>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</si>
  <si>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</si>
  <si>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</si>
  <si>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</si>
  <si>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</si>
  <si>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</si>
  <si>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</si>
  <si>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</si>
  <si>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</si>
  <si>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</si>
  <si>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</si>
  <si>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</si>
  <si>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</si>
  <si>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</si>
  <si>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</si>
  <si>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</si>
  <si>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</si>
  <si>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</si>
  <si>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</si>
  <si>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</si>
  <si>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</si>
  <si>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</si>
  <si>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</si>
  <si>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</si>
  <si>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</si>
  <si>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</si>
  <si>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</si>
  <si>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</si>
  <si>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</si>
  <si>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</si>
  <si>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</si>
  <si>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</si>
  <si>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</si>
  <si>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</si>
  <si>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</si>
  <si>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</si>
  <si>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</si>
  <si>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</si>
  <si>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</si>
  <si>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</si>
  <si>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</si>
  <si>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</si>
  <si>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</si>
  <si>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</si>
  <si>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</si>
  <si>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</si>
  <si>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</si>
  <si>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</si>
  <si>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</si>
  <si>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</si>
  <si>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</si>
  <si>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</si>
  <si>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</si>
  <si>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</si>
  <si>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</si>
  <si>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</si>
  <si>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</si>
  <si>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</si>
  <si>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</si>
  <si>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</si>
  <si>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</si>
  <si>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</si>
  <si>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</si>
  <si>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</si>
  <si>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</si>
  <si>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</si>
  <si>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</si>
  <si>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</si>
  <si>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</si>
  <si>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</si>
  <si>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</si>
  <si>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</si>
  <si>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</si>
  <si>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</si>
  <si>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</si>
  <si>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</si>
  <si>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</si>
  <si>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</si>
  <si>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</si>
  <si>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</si>
  <si>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</si>
  <si>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</si>
  <si>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</si>
  <si>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</si>
  <si>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</si>
  <si>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</si>
  <si>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</si>
  <si>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</si>
  <si>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</si>
  <si>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</si>
  <si>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</si>
  <si>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</si>
  <si>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</si>
  <si>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</si>
  <si>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</si>
  <si>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</si>
  <si>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</si>
  <si>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</si>
  <si>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</si>
  <si>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</si>
  <si>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</si>
  <si>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</si>
  <si>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</si>
  <si>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</si>
  <si>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</si>
  <si>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</si>
  <si>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</si>
  <si>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</si>
  <si>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</si>
  <si>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</si>
  <si>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</si>
  <si>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</si>
  <si>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</si>
  <si>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</si>
  <si>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</si>
  <si>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</si>
  <si>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</si>
  <si>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</si>
  <si>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</si>
  <si>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</si>
  <si>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</si>
  <si>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</si>
  <si>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</si>
  <si>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</si>
  <si>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</si>
  <si>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</si>
  <si>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</si>
  <si>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</si>
  <si>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</si>
  <si>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</si>
  <si>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</si>
  <si>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</si>
  <si>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</si>
  <si>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</si>
  <si>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</si>
  <si>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</si>
  <si>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</si>
  <si>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</si>
  <si>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</si>
  <si>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</si>
  <si>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</si>
  <si>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</si>
  <si>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</si>
  <si>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</si>
  <si>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</si>
  <si>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</si>
  <si>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</si>
  <si>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</si>
  <si>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</si>
  <si>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</si>
  <si>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</si>
  <si>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</si>
  <si>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</si>
  <si>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</si>
  <si>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</si>
  <si>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</si>
  <si>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</si>
  <si>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</si>
  <si>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</si>
  <si>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</si>
  <si>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</si>
  <si>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</si>
  <si>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</si>
  <si>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</si>
  <si>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</si>
  <si>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</si>
  <si>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</si>
  <si>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</si>
  <si>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</si>
  <si>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</si>
  <si>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</si>
  <si>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</si>
  <si>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</si>
  <si>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</si>
  <si>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</si>
  <si>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</si>
  <si>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</si>
  <si>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</si>
  <si>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</si>
  <si>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</si>
  <si>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</si>
  <si>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</si>
  <si>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</si>
  <si>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</si>
  <si>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</si>
  <si>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</si>
  <si>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</si>
  <si>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</si>
  <si>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</si>
  <si>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</si>
  <si>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</si>
  <si>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</si>
  <si>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</si>
  <si>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</si>
  <si>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</si>
  <si>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</si>
  <si>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</si>
  <si>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</si>
  <si>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</si>
  <si>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</si>
  <si>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</si>
  <si>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</si>
  <si>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</si>
  <si>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</si>
  <si>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</si>
  <si>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</si>
  <si>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</si>
  <si>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</si>
  <si>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</si>
  <si>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</si>
  <si>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</si>
  <si>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</si>
  <si>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</si>
  <si>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</si>
  <si>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</si>
  <si>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</si>
  <si>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</si>
  <si>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</si>
  <si>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</si>
  <si>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</si>
  <si>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</si>
  <si>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</si>
  <si>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</si>
  <si>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</si>
  <si>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</si>
  <si>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</si>
  <si>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</si>
  <si>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</si>
  <si>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</si>
  <si>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</si>
  <si>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</si>
  <si>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</si>
  <si>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</si>
  <si>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</si>
  <si>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</si>
  <si>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</si>
  <si>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</si>
  <si>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</si>
  <si>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</si>
  <si>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</si>
  <si>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</si>
  <si>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</si>
  <si>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</si>
  <si>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</si>
  <si>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</si>
  <si>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</si>
  <si>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</si>
  <si>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</si>
  <si>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</si>
  <si>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</si>
  <si>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</si>
  <si>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</si>
  <si>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</si>
  <si>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</si>
  <si>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</si>
  <si>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</si>
  <si>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</si>
  <si>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</si>
  <si>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</si>
  <si>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</si>
  <si>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</si>
  <si>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</si>
  <si>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</si>
  <si>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</si>
  <si>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</si>
  <si>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</si>
  <si>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</si>
  <si>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</si>
  <si>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</si>
  <si>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</si>
  <si>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</si>
  <si>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</si>
  <si>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</si>
  <si>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</si>
  <si>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</si>
  <si>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</si>
  <si>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</si>
  <si>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</si>
  <si>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</si>
  <si>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</si>
  <si>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</si>
  <si>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</si>
  <si>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</si>
  <si>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</si>
  <si>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</si>
  <si>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</si>
  <si>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</si>
  <si>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</si>
  <si>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</si>
  <si>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</si>
  <si>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</si>
  <si>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</si>
  <si>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</si>
  <si>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</si>
  <si>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</si>
  <si>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</si>
  <si>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</si>
  <si>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</si>
  <si>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</si>
  <si>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</si>
  <si>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</si>
  <si>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</si>
  <si>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</si>
  <si>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</si>
  <si>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</si>
  <si>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</si>
  <si>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</si>
  <si>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</si>
  <si>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</si>
  <si>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</si>
  <si>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</si>
  <si>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</si>
  <si>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</si>
  <si>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</si>
  <si>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</si>
  <si>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</si>
  <si>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</si>
  <si>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</si>
  <si>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</si>
  <si>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</si>
  <si>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</si>
  <si>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</si>
  <si>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</si>
  <si>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</si>
  <si>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</si>
  <si>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</si>
  <si>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</si>
  <si>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</si>
  <si>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</si>
  <si>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</si>
  <si>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</si>
  <si>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</si>
  <si>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</si>
  <si>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</si>
  <si>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</si>
  <si>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</si>
  <si>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</si>
  <si>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</si>
  <si>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</si>
  <si>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</si>
  <si>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</si>
  <si>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</si>
  <si>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</si>
  <si>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</si>
  <si>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</si>
  <si>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</si>
  <si>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</si>
  <si>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</si>
  <si>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</si>
  <si>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</si>
  <si>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</si>
  <si>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</si>
  <si>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</si>
  <si>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</si>
  <si>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</si>
  <si>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</si>
  <si>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</si>
  <si>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</si>
  <si>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</si>
  <si>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</si>
  <si>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</si>
  <si>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</si>
  <si>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</si>
  <si>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</si>
  <si>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</si>
  <si>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</si>
  <si>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</si>
  <si>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</si>
  <si>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</si>
  <si>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</si>
  <si>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</si>
  <si>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</si>
  <si>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</si>
  <si>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</si>
  <si>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</si>
  <si>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</si>
  <si>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</si>
  <si>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</si>
  <si>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</si>
  <si>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</si>
  <si>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</si>
  <si>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</si>
  <si>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</si>
  <si>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</si>
  <si>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</si>
  <si>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</si>
  <si>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</si>
  <si>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</si>
  <si>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</si>
  <si>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</si>
  <si>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</si>
  <si>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</si>
  <si>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</si>
  <si>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</si>
  <si>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</si>
  <si>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</si>
  <si>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</si>
  <si>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</si>
  <si>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</si>
  <si>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</si>
  <si>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</si>
  <si>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</si>
  <si>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</si>
  <si>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</si>
  <si>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</si>
  <si>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</si>
  <si>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</si>
  <si>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</si>
  <si>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</si>
  <si>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</si>
  <si>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</si>
  <si>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</si>
  <si>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</si>
  <si>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</si>
  <si>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</si>
  <si>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</si>
  <si>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</si>
  <si>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</si>
  <si>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</si>
  <si>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</si>
  <si>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</si>
  <si>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</si>
  <si>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</si>
  <si>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</si>
  <si>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</si>
  <si>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</si>
  <si>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</si>
  <si>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</si>
  <si>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</si>
  <si>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</si>
  <si>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</si>
  <si>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</si>
  <si>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</si>
  <si>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</si>
  <si>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</si>
  <si>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</si>
  <si>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</si>
  <si>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</si>
  <si>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</si>
  <si>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</si>
  <si>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</si>
  <si>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</si>
  <si>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</si>
  <si>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</si>
  <si>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</si>
  <si>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</si>
  <si>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</si>
  <si>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</si>
  <si>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</si>
  <si>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</si>
  <si>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</si>
  <si>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</si>
  <si>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</si>
  <si>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</si>
  <si>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</si>
  <si>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</si>
  <si>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</si>
  <si>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</si>
  <si>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</si>
  <si>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</si>
  <si>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</si>
  <si>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</si>
  <si>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</si>
  <si>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</si>
  <si>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</si>
  <si>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</si>
  <si>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</si>
  <si>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</si>
  <si>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</si>
  <si>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</si>
  <si>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</si>
  <si>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</si>
  <si>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</si>
  <si>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</si>
  <si>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</si>
  <si>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</si>
  <si>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</si>
  <si>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</si>
  <si>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</si>
  <si>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</si>
  <si>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</si>
  <si>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</si>
  <si>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</si>
  <si>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</si>
  <si>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</si>
  <si>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</si>
  <si>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</si>
  <si>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</si>
  <si>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</si>
  <si>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</si>
  <si>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</si>
  <si>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</si>
  <si>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</si>
  <si>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</si>
  <si>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</si>
  <si>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</si>
  <si>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</si>
  <si>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</si>
  <si>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</si>
  <si>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</si>
  <si>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</si>
  <si>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</si>
  <si>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</si>
  <si>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</si>
  <si>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</si>
  <si>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</si>
  <si>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</si>
  <si>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</si>
  <si>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</si>
  <si>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</si>
  <si>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</si>
  <si>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</si>
  <si>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</si>
  <si>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</si>
  <si>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</si>
  <si>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</si>
  <si>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</si>
  <si>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</si>
  <si>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</si>
  <si>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</si>
  <si>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</si>
  <si>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</si>
  <si>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</si>
  <si>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</si>
  <si>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</si>
  <si>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</si>
  <si>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</si>
  <si>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</si>
  <si>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</si>
  <si>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</si>
  <si>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</si>
  <si>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</si>
  <si>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</si>
  <si>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</si>
  <si>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</si>
  <si>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</si>
  <si>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</si>
  <si>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</si>
  <si>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</si>
  <si>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</si>
  <si>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</si>
  <si>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</si>
  <si>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</si>
  <si>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</si>
  <si>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</si>
  <si>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</si>
  <si>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</si>
  <si>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</si>
  <si>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</si>
  <si>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</si>
  <si>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</si>
  <si>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</si>
  <si>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</si>
  <si>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</si>
  <si>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</si>
  <si>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</si>
  <si>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</si>
  <si>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</si>
  <si>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</si>
  <si>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</si>
  <si>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</si>
  <si>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</si>
  <si>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</si>
  <si>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</si>
  <si>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</si>
  <si>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</si>
  <si>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</si>
  <si>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</si>
  <si>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</si>
  <si>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</si>
  <si>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</si>
  <si>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</si>
  <si>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</si>
  <si>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</si>
  <si>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</si>
  <si>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</si>
  <si>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</si>
  <si>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</si>
  <si>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</si>
  <si>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</si>
  <si>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</si>
  <si>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</si>
  <si>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</si>
  <si>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</si>
  <si>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</si>
  <si>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</si>
  <si>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</si>
  <si>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</si>
  <si>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</si>
  <si>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</si>
  <si>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</si>
  <si>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</si>
  <si>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</si>
  <si>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</si>
  <si>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</si>
  <si>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</si>
  <si>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</si>
  <si>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</si>
  <si>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</si>
  <si>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</si>
  <si>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</si>
  <si>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</si>
  <si>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</si>
  <si>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</si>
  <si>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</si>
  <si>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</si>
  <si>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</si>
  <si>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</si>
  <si>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</si>
  <si>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</si>
  <si>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</si>
  <si>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</si>
  <si>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</si>
  <si>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</si>
  <si>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</si>
  <si>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</si>
  <si>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</si>
  <si>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</si>
  <si>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</si>
  <si>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</si>
  <si>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</si>
  <si>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</si>
  <si>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</si>
  <si>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</si>
  <si>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</si>
  <si>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</si>
  <si>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</si>
  <si>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</si>
  <si>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</si>
  <si>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</si>
  <si>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</si>
  <si>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</si>
  <si>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</si>
  <si>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</si>
  <si>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</si>
  <si>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</si>
  <si>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</si>
  <si>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</si>
  <si>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</si>
  <si>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</si>
  <si>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</si>
  <si>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</si>
  <si>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</si>
  <si>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</si>
  <si>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</si>
  <si>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</si>
  <si>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</si>
  <si>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</si>
  <si>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</si>
  <si>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</si>
  <si>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</si>
  <si>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</si>
  <si>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</si>
  <si>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</si>
  <si>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</si>
  <si>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</si>
  <si>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</si>
  <si>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</si>
  <si>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</si>
  <si>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</si>
  <si>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</si>
  <si>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</si>
  <si>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</si>
  <si>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</si>
  <si>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</si>
  <si>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</si>
  <si>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</si>
  <si>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</si>
  <si>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</si>
  <si>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</si>
  <si>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</si>
  <si>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</si>
  <si>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</si>
  <si>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</si>
  <si>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</si>
  <si>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</si>
  <si>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</si>
  <si>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</si>
  <si>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</si>
  <si>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</si>
  <si>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</si>
  <si>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</si>
  <si>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</si>
  <si>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</si>
  <si>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</si>
  <si>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</si>
  <si>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</si>
  <si>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</si>
  <si>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</si>
  <si>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</si>
  <si>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</si>
  <si>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</si>
  <si>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</si>
  <si>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</si>
  <si>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</si>
  <si>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</si>
  <si>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</si>
  <si>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</si>
  <si>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</si>
  <si>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</si>
  <si>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</si>
  <si>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</si>
  <si>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</si>
  <si>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</si>
  <si>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</si>
  <si>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</si>
  <si>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</si>
  <si>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</si>
  <si>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</si>
  <si>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</si>
  <si>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</si>
  <si>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</si>
  <si>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</si>
  <si>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</si>
  <si>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</si>
  <si>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</si>
  <si>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</si>
  <si>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</si>
  <si>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</si>
  <si>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</si>
  <si>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</si>
  <si>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</si>
  <si>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</si>
  <si>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</si>
  <si>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</si>
  <si>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</si>
  <si>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</si>
  <si>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</si>
  <si>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</si>
  <si>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</si>
  <si>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</si>
  <si>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</si>
  <si>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</si>
  <si>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</si>
  <si>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</si>
  <si>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</si>
  <si>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</si>
  <si>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</si>
  <si>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</si>
  <si>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</si>
  <si>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</si>
  <si>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</si>
  <si>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</si>
  <si>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</si>
  <si>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</si>
  <si>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</si>
  <si>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</si>
  <si>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</si>
  <si>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</si>
  <si>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</si>
  <si>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</si>
  <si>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</si>
  <si>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</si>
  <si>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</si>
  <si>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</si>
  <si>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</si>
  <si>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</si>
  <si>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</si>
  <si>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</si>
  <si>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</si>
  <si>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</si>
  <si>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</si>
  <si>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</si>
  <si>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</si>
  <si>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</si>
  <si>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</si>
  <si>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</si>
  <si>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</si>
  <si>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</si>
  <si>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</si>
  <si>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</si>
  <si>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</si>
  <si>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</si>
  <si>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</si>
  <si>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</si>
  <si>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</si>
  <si>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</si>
  <si>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</si>
  <si>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</si>
  <si>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</si>
  <si>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</si>
  <si>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</si>
  <si>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</si>
  <si>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</si>
  <si>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</si>
  <si>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</si>
  <si>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</si>
  <si>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</si>
  <si>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</si>
  <si>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</si>
  <si>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</si>
  <si>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</si>
  <si>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</si>
  <si>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</si>
  <si>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</si>
  <si>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</si>
  <si>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</si>
  <si>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</si>
  <si>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</si>
  <si>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</si>
  <si>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</si>
  <si>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</si>
  <si>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</si>
  <si>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</si>
  <si>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</si>
  <si>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</si>
  <si>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</si>
  <si>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</si>
  <si>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</si>
  <si>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</si>
  <si>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</si>
  <si>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</si>
  <si>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</si>
  <si>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</si>
  <si>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</si>
  <si>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</si>
  <si>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</si>
  <si>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</si>
  <si>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</si>
  <si>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</si>
  <si>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</si>
  <si>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</si>
  <si>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</si>
  <si>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</si>
  <si>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</si>
  <si>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</si>
  <si>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</si>
  <si>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</si>
  <si>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</si>
  <si>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</si>
  <si>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</si>
  <si>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</si>
  <si>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</si>
  <si>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</si>
  <si>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</si>
  <si>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</si>
  <si>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</si>
  <si>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</si>
  <si>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</si>
  <si>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</si>
  <si>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</si>
  <si>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</si>
  <si>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</si>
  <si>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</si>
  <si>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</si>
  <si>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</si>
  <si>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</si>
  <si>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</si>
  <si>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</si>
  <si>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</si>
  <si>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</si>
  <si>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</si>
  <si>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</si>
  <si>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</si>
  <si>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</si>
  <si>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</si>
  <si>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</si>
  <si>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</si>
  <si>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</si>
  <si>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</si>
  <si>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</si>
  <si>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</si>
  <si>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</si>
  <si>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</si>
  <si>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</si>
  <si>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</si>
  <si>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</si>
  <si>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</si>
  <si>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</si>
  <si>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</si>
  <si>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</si>
  <si>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</si>
  <si>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</si>
  <si>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</si>
  <si>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</si>
  <si>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</si>
  <si>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</si>
  <si>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</si>
  <si>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</si>
  <si>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</si>
  <si>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</si>
  <si>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</si>
  <si>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</si>
  <si>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</si>
  <si>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</si>
  <si>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</si>
  <si>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</si>
  <si>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</si>
  <si>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</si>
  <si>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</si>
  <si>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</si>
  <si>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</si>
  <si>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</si>
  <si>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</si>
  <si>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</si>
  <si>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</si>
  <si>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</si>
  <si>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</si>
  <si>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</si>
  <si>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</si>
  <si>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</si>
  <si>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</si>
  <si>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</si>
  <si>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</si>
  <si>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</si>
  <si>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</si>
  <si>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</si>
  <si>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</si>
  <si>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</si>
  <si>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</si>
  <si>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</si>
  <si>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</si>
  <si>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</si>
  <si>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</si>
  <si>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</si>
  <si>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</si>
  <si>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</si>
  <si>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</si>
  <si>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</si>
  <si>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</si>
  <si>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</si>
  <si>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</si>
  <si>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</si>
  <si>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</si>
  <si>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</si>
  <si>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</si>
  <si>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</si>
  <si>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</si>
  <si>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</si>
  <si>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</si>
  <si>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</si>
  <si>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</si>
  <si>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</si>
  <si>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</si>
  <si>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</si>
  <si>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</si>
  <si>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</si>
  <si>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</si>
  <si>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</si>
  <si>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</si>
  <si>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</si>
  <si>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</si>
  <si>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</si>
  <si>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</si>
  <si>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</si>
  <si>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</si>
  <si>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</si>
  <si>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</si>
  <si>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</si>
  <si>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</si>
  <si>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</si>
  <si>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</si>
  <si>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</si>
  <si>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</si>
  <si>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</si>
  <si>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</si>
  <si>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</si>
  <si>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</si>
  <si>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</si>
  <si>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</si>
  <si>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</si>
  <si>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</si>
  <si>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</si>
  <si>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</si>
  <si>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</si>
  <si>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</si>
  <si>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</si>
  <si>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</si>
  <si>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</si>
  <si>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</si>
  <si>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</si>
  <si>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</si>
  <si>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</si>
  <si>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</si>
  <si>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</si>
  <si>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</si>
  <si>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</si>
  <si>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</si>
  <si>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</si>
  <si>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</si>
  <si>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</si>
  <si>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</si>
  <si>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</si>
  <si>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</si>
  <si>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</si>
  <si>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</si>
  <si>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</si>
  <si>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</si>
  <si>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</si>
  <si>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</si>
  <si>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</si>
  <si>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</si>
  <si>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</si>
  <si>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</si>
  <si>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</si>
  <si>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</si>
  <si>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</si>
  <si>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</si>
  <si>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</si>
  <si>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</si>
  <si>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</si>
  <si>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</si>
  <si>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</si>
  <si>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</si>
  <si>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</si>
  <si>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</si>
  <si>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</si>
  <si>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</si>
  <si>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</si>
  <si>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</si>
  <si>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</si>
  <si>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</si>
  <si>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</si>
  <si>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</si>
  <si>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</si>
  <si>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</si>
  <si>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</si>
  <si>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</si>
  <si>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</si>
  <si>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</si>
  <si>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</si>
  <si>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</si>
  <si>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</si>
  <si>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</si>
  <si>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</si>
  <si>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</si>
  <si>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</si>
  <si>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</si>
  <si>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</si>
  <si>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</si>
  <si>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</si>
  <si>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</si>
  <si>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</si>
  <si>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</si>
  <si>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</si>
  <si>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</si>
  <si>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</si>
  <si>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</si>
  <si>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</si>
  <si>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</si>
  <si>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</si>
  <si>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</si>
  <si>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</si>
  <si>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</si>
  <si>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</si>
  <si>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</si>
  <si>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</si>
  <si>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</si>
  <si>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</si>
  <si>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</si>
  <si>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</si>
  <si>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</si>
  <si>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</si>
  <si>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</si>
  <si>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</si>
  <si>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</si>
  <si>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</si>
  <si>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</si>
  <si>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</si>
  <si>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</si>
  <si>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</si>
  <si>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</si>
  <si>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</si>
  <si>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</si>
  <si>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</si>
  <si>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</si>
  <si>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</si>
  <si>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</si>
  <si>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</si>
  <si>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</si>
  <si>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</si>
  <si>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</si>
  <si>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</si>
  <si>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</si>
  <si>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</si>
  <si>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</si>
  <si>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</si>
  <si>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</si>
  <si>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</si>
  <si>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</si>
  <si>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</si>
  <si>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</si>
  <si>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</si>
  <si>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</si>
  <si>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</si>
  <si>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</si>
  <si>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</si>
  <si>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</si>
  <si>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</si>
  <si>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</si>
  <si>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</si>
  <si>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</si>
  <si>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</si>
  <si>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</si>
  <si>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</si>
  <si>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</si>
  <si>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</si>
  <si>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</si>
  <si>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</si>
  <si>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</si>
  <si>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</si>
  <si>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</si>
  <si>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</si>
  <si>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</si>
  <si>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</si>
  <si>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</si>
  <si>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</si>
  <si>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</si>
  <si>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</si>
  <si>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</si>
  <si>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</si>
  <si>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</si>
  <si>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</si>
  <si>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</si>
  <si>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</si>
  <si>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</si>
  <si>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</si>
  <si>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</si>
  <si>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</si>
  <si>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</si>
  <si>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</si>
  <si>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</si>
  <si>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</si>
  <si>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</si>
  <si>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</si>
  <si>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</si>
  <si>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</si>
  <si>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</si>
  <si>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</si>
  <si>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</si>
  <si>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</si>
  <si>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</si>
  <si>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</si>
  <si>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</si>
  <si>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</si>
  <si>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</si>
  <si>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</si>
  <si>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</si>
  <si>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</si>
  <si>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</si>
  <si>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</si>
  <si>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</si>
  <si>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</si>
  <si>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</si>
  <si>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</si>
  <si>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</si>
  <si>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</si>
  <si>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</si>
  <si>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</si>
  <si>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</si>
  <si>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</si>
  <si>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</si>
  <si>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</si>
  <si>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</si>
  <si>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</si>
  <si>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</si>
  <si>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</si>
  <si>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</si>
  <si>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</si>
  <si>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</si>
  <si>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</si>
  <si>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</si>
  <si>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</si>
  <si>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</si>
  <si>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</si>
  <si>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</si>
  <si>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</si>
  <si>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</si>
  <si>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</si>
  <si>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</si>
  <si>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</si>
  <si>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</si>
  <si>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</si>
  <si>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</si>
  <si>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</si>
  <si>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</si>
  <si>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</si>
  <si>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</si>
  <si>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</si>
  <si>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</si>
  <si>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</si>
  <si>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</si>
  <si>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</si>
  <si>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</si>
  <si>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</si>
  <si>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</si>
  <si>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</si>
  <si>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</si>
  <si>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</si>
  <si>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</si>
  <si>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</si>
  <si>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</si>
  <si>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</si>
  <si>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</si>
  <si>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</si>
  <si>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</si>
  <si>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</si>
  <si>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</si>
  <si>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</si>
  <si>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</si>
  <si>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</si>
  <si>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</si>
  <si>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</si>
  <si>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</si>
  <si>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</si>
  <si>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</si>
  <si>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</si>
  <si>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</si>
  <si>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</si>
  <si>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</si>
  <si>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</si>
  <si>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</si>
  <si>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</si>
  <si>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</si>
  <si>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</si>
  <si>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</si>
  <si>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</si>
  <si>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</si>
  <si>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</si>
  <si>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</si>
  <si>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</si>
  <si>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</si>
  <si>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</si>
  <si>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</si>
  <si>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</si>
  <si>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</si>
  <si>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</si>
  <si>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</si>
  <si>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</si>
  <si>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</si>
  <si>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</si>
  <si>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</si>
  <si>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</si>
  <si>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</si>
  <si>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</si>
  <si>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</si>
  <si>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</si>
  <si>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</si>
  <si>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</si>
  <si>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</si>
  <si>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</si>
  <si>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</si>
  <si>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</si>
  <si>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</si>
  <si>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</si>
  <si>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</si>
  <si>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</si>
  <si>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</si>
  <si>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</si>
  <si>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</si>
  <si>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</si>
  <si>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</si>
  <si>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</si>
  <si>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</si>
  <si>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</si>
  <si>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</si>
  <si>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</si>
  <si>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</si>
  <si>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</si>
  <si>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</si>
  <si>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</si>
  <si>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</si>
  <si>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</si>
  <si>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</si>
  <si>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</si>
  <si>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</si>
  <si>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</si>
  <si>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</si>
  <si>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</si>
  <si>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</si>
  <si>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</si>
  <si>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</si>
  <si>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</si>
  <si>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</si>
  <si>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</si>
  <si>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</si>
  <si>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</si>
  <si>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</si>
  <si>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</si>
  <si>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</si>
  <si>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</si>
  <si>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</si>
  <si>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</si>
  <si>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</si>
  <si>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</si>
  <si>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</si>
  <si>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</si>
  <si>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</si>
  <si>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</si>
  <si>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</si>
  <si>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</si>
  <si>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</si>
  <si>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</si>
  <si>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</si>
  <si>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</si>
  <si>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</si>
  <si>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</si>
  <si>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</si>
  <si>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</si>
  <si>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</si>
  <si>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</si>
  <si>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</si>
  <si>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</si>
  <si>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</si>
  <si>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</si>
  <si>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</si>
  <si>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</si>
  <si>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</si>
  <si>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</si>
  <si>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</si>
  <si>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</si>
  <si>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</si>
  <si>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</si>
  <si>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</si>
  <si>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</si>
  <si>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</si>
  <si>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</si>
  <si>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</si>
  <si>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</si>
  <si>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</si>
  <si>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</si>
  <si>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</si>
  <si>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</si>
  <si>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</si>
  <si>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</si>
  <si>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</si>
  <si>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</si>
  <si>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</si>
  <si>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</si>
  <si>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</si>
  <si>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</si>
  <si>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</si>
  <si>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</si>
  <si>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</si>
  <si>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</si>
  <si>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</si>
  <si>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</si>
  <si>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</si>
  <si>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</si>
  <si>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</si>
  <si>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</si>
  <si>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</si>
  <si>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</si>
  <si>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</si>
  <si>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</si>
  <si>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</si>
  <si>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</si>
  <si>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</si>
  <si>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</si>
  <si>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</si>
  <si>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</si>
  <si>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</si>
  <si>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</si>
  <si>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</si>
  <si>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</si>
  <si>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</si>
  <si>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</si>
  <si>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</si>
  <si>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</si>
  <si>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</si>
  <si>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</si>
  <si>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</si>
  <si>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</si>
  <si>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</si>
  <si>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</si>
  <si>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</si>
  <si>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</si>
  <si>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</si>
  <si>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</si>
  <si>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</si>
  <si>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</si>
  <si>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</si>
  <si>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</si>
  <si>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</si>
  <si>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</si>
  <si>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</si>
  <si>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</si>
  <si>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</si>
  <si>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</si>
  <si>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</si>
  <si>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</si>
  <si>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</si>
  <si>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</si>
  <si>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</si>
  <si>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</si>
  <si>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</si>
  <si>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</si>
  <si>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</si>
  <si>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</si>
  <si>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</si>
  <si>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</si>
  <si>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</si>
  <si>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</si>
  <si>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</si>
  <si>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</si>
  <si>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</si>
  <si>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</si>
  <si>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</si>
  <si>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</si>
  <si>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</si>
  <si>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</si>
  <si>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</si>
  <si>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</si>
  <si>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</si>
  <si>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</si>
  <si>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</si>
  <si>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</si>
  <si>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</si>
  <si>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</si>
  <si>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</si>
  <si>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</si>
  <si>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</si>
  <si>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</si>
  <si>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</si>
  <si>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</si>
  <si>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</si>
  <si>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</si>
  <si>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</si>
  <si>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</si>
  <si>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</si>
  <si>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</si>
  <si>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</si>
  <si>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</si>
  <si>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</si>
  <si>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</si>
  <si>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</si>
  <si>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</si>
  <si>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</si>
  <si>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</si>
  <si>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</si>
  <si>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</si>
  <si>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</si>
  <si>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</si>
  <si>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</si>
  <si>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</si>
  <si>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</si>
  <si>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</si>
  <si>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</si>
  <si>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</si>
  <si>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</si>
  <si>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</si>
  <si>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</si>
  <si>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</si>
  <si>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</si>
  <si>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</si>
  <si>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</si>
  <si>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</si>
  <si>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</si>
  <si>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</si>
  <si>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</si>
  <si>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</si>
  <si>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</si>
  <si>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</si>
  <si>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</si>
  <si>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</si>
  <si>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</si>
  <si>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</si>
  <si>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</si>
  <si>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</si>
  <si>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</si>
  <si>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</si>
  <si>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</si>
  <si>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</si>
  <si>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</si>
  <si>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</si>
  <si>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</si>
  <si>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</si>
  <si>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</si>
  <si>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</si>
  <si>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</si>
  <si>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</si>
  <si>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</si>
  <si>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</si>
  <si>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</si>
  <si>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</si>
  <si>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</si>
  <si>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</si>
  <si>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</si>
  <si>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</si>
  <si>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</si>
  <si>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</si>
  <si>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</si>
  <si>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</si>
  <si>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</si>
  <si>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</si>
  <si>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</si>
  <si>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</si>
  <si>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</si>
  <si>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</si>
  <si>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</si>
  <si>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</si>
  <si>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</si>
  <si>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</si>
  <si>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</si>
  <si>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</si>
  <si>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</si>
  <si>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</si>
  <si>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</si>
  <si>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</si>
  <si>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</si>
  <si>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</si>
  <si>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</si>
  <si>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</si>
  <si>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</si>
  <si>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</si>
  <si>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</si>
  <si>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</si>
  <si>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</si>
  <si>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</si>
  <si>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</si>
  <si>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</si>
  <si>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</si>
  <si>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</si>
  <si>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</si>
  <si>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</si>
  <si>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</si>
  <si>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</si>
  <si>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</si>
  <si>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</si>
  <si>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</si>
  <si>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</si>
  <si>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</si>
  <si>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</si>
  <si>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</si>
  <si>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</si>
  <si>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</si>
  <si>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</si>
  <si>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</si>
  <si>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</si>
  <si>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</si>
  <si>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</si>
  <si>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</si>
  <si>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</si>
  <si>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</si>
  <si>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</si>
  <si>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</si>
  <si>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</si>
  <si>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</si>
  <si>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</si>
  <si>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</si>
  <si>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</si>
  <si>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</si>
  <si>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</si>
  <si>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</si>
  <si>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</si>
  <si>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</si>
  <si>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</si>
  <si>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</si>
  <si>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</si>
  <si>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</si>
  <si>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</si>
  <si>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</si>
  <si>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</si>
  <si>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</si>
  <si>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</si>
  <si>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</si>
  <si>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</si>
  <si>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</si>
  <si>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</si>
  <si>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</si>
  <si>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</si>
  <si>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</si>
  <si>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</si>
  <si>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</si>
  <si>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</si>
  <si>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</si>
  <si>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</si>
  <si>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</si>
  <si>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</si>
  <si>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</si>
  <si>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</si>
  <si>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</si>
  <si>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</si>
  <si>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</si>
  <si>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</si>
  <si>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</si>
  <si>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</si>
  <si>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</si>
  <si>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</si>
  <si>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</si>
  <si>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</si>
  <si>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</si>
  <si>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</si>
  <si>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</si>
  <si>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</si>
  <si>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</si>
  <si>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</si>
  <si>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</si>
  <si>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</si>
  <si>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</si>
  <si>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</si>
  <si>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</si>
  <si>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</si>
  <si>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</si>
  <si>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</si>
  <si>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</si>
  <si>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</si>
  <si>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</si>
  <si>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</si>
  <si>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</si>
  <si>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</si>
  <si>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</si>
  <si>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</si>
  <si>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</si>
  <si>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</si>
  <si>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</si>
  <si>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</si>
  <si>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</si>
  <si>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</si>
  <si>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</si>
  <si>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</si>
  <si>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</si>
  <si>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</si>
  <si>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</si>
  <si>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</si>
  <si>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</si>
  <si>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</si>
  <si>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</si>
  <si>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</si>
  <si>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</si>
  <si>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</si>
  <si>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</si>
  <si>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</si>
  <si>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</si>
  <si>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</si>
  <si>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</si>
  <si>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</si>
  <si>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</si>
  <si>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</si>
  <si>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</si>
  <si>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</si>
  <si>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</si>
  <si>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</si>
  <si>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</si>
  <si>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</si>
  <si>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</si>
  <si>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</si>
  <si>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</si>
  <si>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</si>
  <si>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</si>
  <si>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</si>
  <si>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</si>
  <si>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</si>
  <si>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</si>
  <si>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</si>
  <si>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</si>
  <si>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</si>
  <si>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</si>
  <si>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</si>
  <si>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</si>
  <si>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</si>
  <si>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</si>
  <si>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</si>
  <si>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</si>
  <si>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</si>
  <si>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</si>
  <si>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</si>
  <si>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</si>
  <si>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</si>
  <si>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</si>
  <si>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</si>
  <si>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</si>
  <si>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</si>
  <si>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</si>
  <si>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</si>
  <si>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</si>
  <si>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</si>
  <si>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</si>
  <si>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</si>
  <si>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</si>
  <si>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</si>
  <si>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</si>
  <si>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</si>
  <si>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</si>
  <si>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</si>
  <si>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</si>
  <si>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</si>
  <si>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</si>
  <si>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</si>
  <si>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</si>
  <si>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</si>
  <si>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</si>
  <si>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</si>
  <si>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</si>
  <si>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</si>
  <si>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</si>
  <si>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</si>
  <si>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</si>
  <si>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</si>
  <si>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</si>
  <si>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</si>
  <si>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</si>
  <si>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</si>
  <si>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</si>
  <si>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</si>
  <si>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</si>
  <si>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</si>
  <si>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</si>
  <si>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</si>
  <si>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</si>
  <si>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</si>
  <si>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</si>
  <si>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</si>
  <si>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</si>
  <si>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</si>
  <si>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</si>
  <si>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</si>
  <si>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</si>
  <si>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</si>
  <si>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</si>
  <si>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</si>
  <si>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</si>
  <si>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</si>
  <si>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</si>
  <si>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</si>
  <si>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</si>
  <si>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</si>
  <si>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</si>
  <si>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</si>
  <si>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</si>
  <si>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</si>
  <si>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</si>
  <si>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</si>
  <si>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</si>
  <si>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</si>
  <si>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</si>
  <si>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</si>
  <si>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</si>
  <si>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</si>
  <si>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</si>
  <si>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</si>
  <si>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</si>
  <si>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</si>
  <si>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</si>
  <si>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</si>
  <si>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</si>
  <si>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</si>
  <si>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</si>
  <si>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</si>
  <si>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</si>
  <si>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</si>
  <si>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</si>
  <si>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</si>
  <si>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</si>
  <si>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</si>
  <si>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</si>
  <si>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</si>
  <si>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</si>
  <si>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</si>
  <si>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</si>
  <si>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</si>
  <si>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</si>
  <si>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</si>
  <si>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</si>
  <si>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</si>
  <si>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</si>
  <si>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</si>
  <si>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</si>
  <si>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</si>
  <si>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</si>
  <si>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</si>
  <si>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</si>
  <si>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</si>
  <si>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</si>
  <si>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</si>
  <si>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</si>
  <si>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</si>
  <si>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</si>
  <si>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</si>
  <si>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</si>
  <si>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</si>
  <si>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</si>
  <si>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</si>
  <si>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</si>
  <si>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</si>
  <si>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</si>
  <si>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</si>
  <si>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</si>
  <si>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</si>
  <si>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</si>
  <si>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</si>
  <si>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</si>
  <si>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</si>
  <si>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</si>
  <si>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</si>
  <si>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</si>
  <si>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</si>
  <si>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</si>
  <si>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</si>
  <si>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</si>
  <si>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</si>
  <si>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</si>
  <si>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</si>
  <si>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</si>
  <si>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</si>
  <si>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</si>
  <si>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</si>
  <si>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</si>
  <si>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</si>
  <si>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</si>
  <si>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</si>
  <si>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</si>
  <si>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</si>
  <si>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</si>
  <si>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</si>
  <si>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</si>
  <si>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</si>
  <si>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</si>
  <si>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</si>
  <si>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</si>
  <si>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</si>
  <si>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</si>
  <si>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</si>
  <si>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</si>
  <si>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</si>
  <si>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</si>
  <si>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</si>
  <si>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</si>
  <si>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</si>
  <si>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</si>
  <si>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</si>
  <si>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</si>
  <si>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</si>
  <si>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</si>
  <si>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</si>
  <si>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</si>
  <si>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</si>
  <si>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</si>
  <si>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</si>
  <si>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</si>
  <si>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</si>
  <si>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</si>
  <si>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</si>
  <si>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</si>
  <si>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</si>
  <si>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</si>
  <si>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</si>
  <si>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</si>
  <si>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</si>
  <si>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</si>
  <si>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</si>
  <si>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</si>
  <si>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</si>
  <si>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</si>
  <si>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</si>
  <si>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</si>
  <si>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</si>
  <si>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</si>
  <si>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</si>
  <si>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</si>
  <si>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</si>
  <si>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</si>
  <si>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</si>
  <si>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</si>
  <si>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</si>
  <si>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</si>
  <si>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</si>
  <si>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</si>
  <si>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</si>
  <si>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</si>
  <si>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</si>
  <si>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</si>
  <si>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</si>
  <si>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</si>
  <si>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</si>
  <si>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</si>
  <si>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</si>
  <si>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</si>
  <si>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</si>
  <si>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</si>
  <si>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</si>
  <si>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</si>
  <si>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</si>
  <si>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</si>
  <si>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</si>
  <si>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</si>
  <si>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</si>
  <si>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</si>
  <si>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</si>
  <si>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</si>
  <si>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</si>
  <si>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</si>
  <si>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</si>
  <si>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</si>
  <si>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</si>
  <si>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</si>
  <si>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</si>
  <si>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</si>
  <si>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</si>
  <si>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</si>
  <si>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</si>
  <si>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</si>
  <si>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</si>
  <si>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</si>
  <si>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</si>
  <si>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</si>
  <si>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</si>
  <si>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</si>
  <si>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</si>
  <si>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</si>
  <si>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</si>
  <si>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</si>
  <si>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</si>
  <si>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</si>
  <si>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</si>
  <si>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</si>
  <si>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</si>
  <si>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</si>
  <si>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</si>
  <si>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</si>
  <si>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</si>
  <si>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</si>
  <si>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</si>
  <si>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</si>
  <si>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</si>
  <si>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</si>
  <si>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</si>
  <si>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</si>
  <si>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</si>
  <si>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</si>
  <si>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</si>
  <si>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</si>
  <si>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</si>
  <si>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</si>
  <si>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</si>
  <si>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</si>
  <si>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</si>
  <si>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</si>
  <si>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</si>
  <si>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</si>
  <si>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</si>
  <si>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</si>
  <si>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</si>
  <si>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</si>
  <si>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</si>
  <si>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</si>
  <si>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</si>
  <si>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</si>
  <si>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</si>
  <si>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</si>
  <si>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</si>
  <si>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</si>
  <si>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</si>
  <si>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</si>
  <si>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</si>
  <si>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</si>
  <si>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</si>
  <si>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</si>
  <si>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</si>
  <si>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</si>
  <si>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</si>
  <si>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</si>
  <si>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</si>
  <si>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</si>
  <si>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</si>
  <si>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</si>
  <si>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</si>
  <si>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</si>
  <si>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</si>
  <si>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</si>
  <si>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</si>
  <si>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</si>
  <si>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</si>
  <si>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</si>
  <si>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</si>
  <si>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</si>
  <si>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</si>
  <si>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</si>
  <si>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</si>
  <si>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</si>
  <si>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</si>
  <si>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</si>
  <si>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</si>
  <si>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</si>
  <si>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</si>
  <si>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</si>
  <si>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</si>
  <si>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</si>
  <si>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</si>
  <si>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</si>
  <si>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</si>
  <si>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</si>
  <si>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</si>
  <si>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</si>
  <si>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</si>
  <si>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</si>
  <si>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</si>
  <si>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</si>
  <si>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</si>
  <si>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</si>
  <si>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</si>
  <si>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</si>
  <si>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</si>
  <si>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</si>
  <si>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</si>
  <si>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</si>
  <si>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</si>
  <si>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</si>
  <si>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</si>
  <si>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</si>
  <si>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</si>
  <si>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</si>
  <si>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</si>
  <si>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</si>
  <si>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</si>
  <si>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</si>
  <si>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</si>
  <si>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</si>
  <si>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</si>
  <si>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</si>
  <si>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</si>
  <si>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</si>
  <si>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</si>
  <si>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</si>
  <si>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</si>
  <si>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</si>
  <si>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</si>
  <si>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</si>
  <si>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</si>
  <si>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</si>
  <si>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</si>
  <si>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</si>
  <si>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</si>
  <si>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</si>
  <si>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</si>
  <si>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</si>
  <si>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</si>
  <si>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</si>
  <si>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</si>
  <si>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</si>
  <si>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</si>
  <si>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</si>
  <si>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</si>
  <si>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</si>
  <si>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</si>
  <si>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</si>
  <si>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</si>
  <si>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</si>
  <si>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</si>
  <si>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</si>
  <si>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</si>
  <si>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</si>
  <si>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</si>
  <si>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</si>
  <si>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</si>
  <si>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</si>
  <si>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</si>
  <si>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</si>
  <si>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</si>
  <si>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</si>
  <si>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</si>
  <si>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</si>
  <si>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</si>
  <si>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</si>
  <si>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</si>
  <si>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</si>
  <si>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</si>
  <si>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</si>
  <si>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</si>
  <si>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</si>
  <si>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</si>
  <si>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</si>
  <si>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</si>
  <si>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</si>
  <si>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</si>
  <si>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</si>
  <si>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</si>
  <si>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</si>
  <si>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</si>
  <si>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</si>
  <si>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</si>
  <si>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</si>
  <si>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</si>
  <si>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</si>
  <si>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</si>
  <si>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</si>
  <si>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</si>
  <si>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</si>
  <si>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</si>
  <si>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</si>
  <si>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</si>
  <si>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</si>
  <si>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</si>
  <si>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</si>
  <si>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</si>
  <si>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</si>
  <si>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</si>
  <si>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</si>
  <si>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</si>
  <si>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</si>
  <si>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</si>
  <si>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</si>
  <si>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</si>
  <si>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</si>
  <si>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</si>
  <si>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</si>
  <si>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</si>
  <si>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</si>
  <si>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</si>
  <si>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</si>
  <si>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</si>
  <si>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</si>
  <si>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</si>
  <si>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</si>
  <si>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</si>
  <si>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</si>
  <si>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</si>
  <si>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</si>
  <si>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</si>
  <si>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</si>
  <si>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</si>
  <si>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</si>
  <si>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</si>
  <si>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</si>
  <si>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</si>
  <si>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</si>
  <si>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</si>
  <si>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</si>
  <si>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</si>
  <si>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</si>
  <si>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</si>
  <si>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</si>
  <si>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</si>
  <si>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</si>
  <si>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</si>
  <si>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</si>
  <si>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</si>
  <si>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</si>
  <si>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</si>
  <si>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</si>
  <si>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</si>
  <si>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</si>
  <si>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</si>
  <si>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</si>
  <si>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</si>
  <si>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</si>
  <si>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</si>
  <si>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</si>
  <si>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</si>
  <si>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</si>
  <si>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</si>
  <si>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</si>
  <si>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</si>
  <si>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</si>
  <si>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</si>
  <si>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</si>
  <si>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</si>
  <si>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</si>
  <si>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</si>
  <si>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</si>
  <si>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</si>
  <si>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</si>
  <si>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</si>
  <si>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</si>
  <si>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</si>
  <si>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</si>
  <si>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</si>
  <si>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</si>
  <si>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</si>
  <si>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</si>
  <si>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</si>
  <si>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</si>
  <si>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</si>
  <si>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</si>
  <si>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</si>
  <si>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</si>
  <si>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</si>
  <si>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</si>
  <si>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</si>
  <si>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</si>
  <si>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</si>
  <si>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</si>
  <si>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</si>
  <si>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</si>
  <si>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</si>
  <si>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</si>
  <si>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</si>
  <si>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</si>
  <si>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</si>
  <si>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</si>
  <si>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</si>
  <si>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</si>
  <si>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</si>
  <si>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</si>
  <si>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</si>
  <si>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</si>
  <si>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</si>
  <si>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</si>
  <si>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</si>
  <si>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</si>
  <si>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</si>
  <si>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</si>
  <si>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</si>
  <si>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</si>
  <si>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</si>
  <si>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</si>
  <si>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</si>
  <si>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</si>
  <si>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</si>
  <si>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</si>
  <si>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</si>
  <si>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</si>
  <si>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</si>
  <si>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</si>
  <si>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</si>
  <si>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</si>
  <si>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</si>
  <si>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</si>
  <si>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</si>
  <si>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</si>
  <si>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</si>
  <si>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</si>
  <si>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</si>
  <si>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</si>
  <si>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</si>
  <si>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</si>
  <si>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</si>
  <si>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</si>
  <si>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</si>
  <si>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</si>
  <si>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</si>
  <si>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</si>
  <si>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</si>
  <si>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</si>
  <si>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</si>
  <si>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</si>
  <si>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</si>
  <si>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</si>
  <si>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</si>
  <si>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</si>
  <si>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</si>
  <si>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</si>
  <si>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</si>
  <si>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</si>
  <si>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</si>
  <si>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</si>
  <si>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</si>
  <si>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</si>
  <si>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</si>
  <si>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</si>
  <si>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</si>
  <si>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</si>
  <si>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</si>
  <si>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</si>
  <si>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</si>
  <si>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</si>
  <si>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</si>
  <si>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</si>
  <si>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</si>
  <si>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</si>
  <si>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</si>
  <si>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</si>
  <si>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</si>
  <si>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</si>
  <si>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</si>
  <si>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</si>
  <si>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</si>
  <si>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</si>
  <si>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</si>
  <si>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</si>
  <si>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</si>
  <si>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</si>
  <si>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</si>
  <si>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</si>
  <si>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</si>
  <si>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</si>
  <si>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</si>
  <si>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</si>
  <si>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</si>
  <si>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</si>
  <si>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</si>
  <si>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</si>
  <si>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</si>
  <si>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</si>
  <si>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</si>
  <si>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</si>
  <si>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</si>
  <si>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</si>
  <si>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</si>
  <si>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</si>
  <si>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</si>
  <si>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</si>
  <si>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</si>
  <si>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</si>
  <si>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</si>
  <si>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</si>
  <si>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</si>
  <si>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</si>
  <si>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</si>
  <si>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</si>
  <si>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</si>
  <si>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</si>
  <si>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</si>
  <si>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</si>
  <si>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</si>
  <si>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</si>
  <si>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</si>
  <si>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</si>
  <si>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</si>
  <si>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</si>
  <si>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</si>
  <si>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</si>
  <si>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</si>
  <si>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</si>
  <si>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</si>
  <si>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</si>
  <si>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</si>
  <si>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</si>
  <si>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</si>
  <si>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</si>
  <si>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</si>
  <si>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</si>
  <si>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</si>
  <si>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</si>
  <si>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</si>
  <si>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</si>
  <si>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</si>
  <si>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</si>
  <si>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</si>
  <si>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</si>
  <si>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</si>
  <si>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</si>
  <si>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</si>
  <si>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</si>
  <si>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</si>
  <si>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</si>
  <si>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</si>
  <si>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</si>
  <si>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</si>
  <si>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</si>
  <si>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</si>
  <si>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</si>
  <si>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</si>
  <si>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</si>
  <si>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</si>
  <si>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</si>
  <si>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</si>
  <si>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</si>
  <si>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</si>
  <si>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</si>
  <si>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</si>
  <si>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</si>
  <si>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</si>
  <si>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</si>
  <si>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</si>
  <si>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</si>
  <si>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</si>
  <si>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</si>
  <si>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</si>
  <si>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</si>
  <si>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</si>
  <si>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</si>
  <si>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</si>
  <si>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</si>
  <si>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</si>
  <si>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</si>
  <si>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</si>
  <si>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</si>
  <si>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</si>
  <si>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</si>
  <si>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</si>
  <si>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</si>
  <si>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</si>
  <si>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</si>
  <si>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</si>
  <si>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</si>
  <si>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</si>
  <si>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</si>
  <si>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</si>
  <si>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</si>
  <si>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</si>
  <si>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</si>
  <si>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</si>
  <si>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</si>
  <si>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</si>
  <si>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</si>
  <si>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</si>
  <si>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</si>
  <si>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</si>
  <si>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</si>
  <si>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</si>
  <si>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</si>
  <si>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</si>
  <si>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</si>
  <si>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</si>
  <si>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</si>
  <si>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</si>
  <si>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</si>
  <si>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</si>
  <si>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</si>
  <si>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</si>
  <si>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</si>
  <si>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</si>
  <si>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</si>
  <si>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</si>
  <si>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</si>
  <si>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</si>
  <si>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</si>
  <si>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</si>
  <si>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</si>
  <si>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</si>
  <si>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</si>
  <si>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</si>
  <si>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</si>
  <si>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</si>
  <si>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</si>
  <si>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</si>
  <si>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</si>
  <si>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</si>
  <si>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</si>
  <si>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</si>
  <si>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</si>
  <si>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</si>
  <si>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</si>
  <si>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</si>
  <si>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</si>
  <si>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</si>
  <si>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</si>
  <si>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</si>
  <si>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</si>
  <si>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</si>
  <si>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</si>
  <si>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</si>
  <si>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</si>
  <si>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</si>
  <si>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</si>
  <si>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</si>
  <si>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</si>
  <si>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</si>
  <si>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</si>
  <si>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</si>
  <si>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</si>
  <si>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</si>
  <si>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</si>
  <si>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</si>
  <si>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</si>
  <si>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</si>
  <si>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</si>
  <si>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</si>
  <si>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</si>
  <si>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</si>
  <si>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</si>
  <si>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</si>
  <si>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</si>
  <si>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</si>
  <si>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</si>
  <si>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</si>
  <si>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</si>
  <si>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</si>
  <si>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</si>
  <si>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</si>
  <si>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</si>
  <si>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</si>
  <si>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</si>
  <si>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</si>
  <si>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</si>
  <si>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</si>
  <si>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</si>
  <si>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</si>
  <si>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</si>
  <si>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</si>
  <si>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</si>
  <si>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</si>
  <si>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</si>
  <si>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</si>
  <si>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</si>
  <si>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</si>
  <si>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</si>
  <si>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</si>
  <si>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</si>
  <si>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</si>
  <si>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</si>
  <si>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</si>
  <si>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</si>
  <si>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</si>
  <si>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</si>
  <si>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</si>
  <si>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</si>
  <si>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</si>
  <si>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</si>
  <si>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</si>
  <si>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</si>
  <si>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</si>
  <si>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</si>
  <si>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</si>
  <si>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</si>
  <si>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</si>
  <si>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</si>
  <si>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</si>
  <si>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</si>
  <si>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</si>
  <si>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</si>
  <si>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</si>
  <si>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</si>
  <si>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</si>
  <si>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</si>
  <si>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</si>
  <si>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</si>
  <si>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</si>
  <si>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</si>
  <si>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</si>
  <si>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</si>
  <si>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</si>
  <si>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</si>
  <si>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</si>
  <si>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</si>
  <si>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</si>
  <si>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</si>
  <si>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</si>
  <si>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</si>
  <si>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</si>
  <si>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</si>
  <si>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</si>
  <si>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</si>
  <si>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</si>
  <si>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</si>
  <si>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</si>
  <si>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</si>
  <si>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</si>
  <si>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</si>
  <si>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</si>
  <si>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</si>
  <si>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</si>
  <si>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</si>
  <si>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</si>
  <si>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</si>
  <si>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</si>
  <si>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</si>
  <si>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</si>
  <si>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</si>
  <si>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</si>
  <si>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</si>
  <si>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</si>
  <si>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</si>
  <si>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</si>
  <si>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</si>
  <si>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</si>
  <si>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</si>
  <si>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</si>
  <si>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</si>
  <si>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</si>
  <si>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</si>
  <si>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</si>
  <si>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</si>
  <si>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</si>
  <si>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</si>
  <si>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</si>
  <si>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</si>
  <si>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</si>
  <si>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</si>
  <si>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</si>
  <si>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</si>
  <si>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</si>
  <si>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</si>
  <si>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</si>
  <si>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</si>
  <si>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</si>
  <si>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</si>
  <si>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</si>
  <si>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</si>
  <si>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</si>
  <si>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</si>
  <si>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</si>
  <si>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</si>
  <si>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</si>
  <si>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</si>
  <si>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</si>
  <si>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</si>
  <si>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</si>
  <si>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</si>
  <si>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</si>
  <si>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</si>
  <si>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</si>
  <si>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</si>
  <si>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</si>
  <si>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</si>
  <si>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</si>
  <si>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</si>
  <si>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</si>
  <si>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</si>
  <si>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</si>
  <si>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</si>
  <si>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</si>
  <si>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</si>
  <si>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</si>
  <si>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</si>
  <si>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</si>
  <si>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</si>
  <si>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</si>
  <si>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</si>
  <si>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</si>
  <si>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</si>
  <si>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</si>
  <si>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</si>
  <si>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</si>
  <si>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</si>
  <si>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</si>
  <si>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</si>
  <si>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</si>
  <si>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</si>
  <si>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</si>
  <si>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</si>
  <si>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</si>
  <si>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</si>
  <si>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</si>
  <si>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</si>
  <si>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</si>
  <si>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</si>
  <si>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</si>
  <si>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</si>
  <si>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</si>
  <si>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</si>
  <si>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</si>
  <si>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</si>
  <si>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</si>
  <si>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</si>
  <si>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</si>
  <si>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</si>
  <si>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</si>
  <si>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</si>
  <si>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</si>
  <si>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</si>
  <si>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</si>
  <si>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</si>
  <si>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</si>
  <si>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</si>
  <si>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</si>
  <si>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</si>
  <si>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</si>
  <si>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</si>
  <si>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</si>
  <si>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</si>
  <si>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</si>
  <si>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</si>
  <si>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</si>
  <si>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</si>
  <si>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</si>
  <si>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</si>
  <si>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</si>
  <si>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</si>
  <si>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</si>
  <si>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</si>
  <si>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</si>
  <si>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</si>
  <si>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</si>
  <si>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</si>
  <si>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</si>
  <si>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</si>
  <si>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</si>
  <si>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</si>
  <si>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</si>
  <si>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</si>
  <si>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</si>
  <si>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</si>
  <si>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</si>
  <si>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</si>
  <si>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</si>
  <si>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</si>
  <si>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</si>
  <si>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</si>
  <si>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</si>
  <si>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</si>
  <si>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</si>
  <si>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</si>
  <si>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</si>
  <si>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</si>
  <si>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</si>
  <si>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</si>
  <si>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</si>
  <si>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</si>
  <si>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</si>
  <si>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</si>
  <si>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</si>
  <si>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</si>
  <si>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</si>
  <si>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</si>
  <si>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</si>
  <si>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</si>
  <si>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</si>
  <si>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</si>
  <si>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</si>
  <si>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</si>
  <si>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</si>
  <si>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</si>
  <si>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</si>
  <si>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</si>
  <si>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</si>
  <si>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</si>
  <si>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</si>
  <si>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</si>
  <si>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</si>
  <si>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</si>
  <si>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</si>
  <si>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</si>
  <si>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</si>
  <si>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</si>
  <si>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</si>
  <si>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</si>
  <si>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</si>
  <si>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</si>
  <si>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</si>
  <si>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</si>
  <si>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</si>
  <si>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</si>
  <si>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</si>
  <si>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</si>
  <si>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</si>
  <si>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</si>
  <si>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</si>
  <si>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</si>
  <si>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</si>
  <si>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</si>
  <si>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</si>
  <si>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</si>
  <si>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</si>
  <si>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</si>
  <si>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</si>
  <si>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</si>
  <si>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</si>
  <si>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</si>
  <si>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</si>
  <si>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</si>
  <si>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</si>
  <si>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</si>
  <si>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</si>
  <si>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</si>
  <si>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</si>
  <si>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</si>
  <si>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</si>
  <si>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</si>
  <si>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</si>
  <si>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</si>
  <si>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</si>
  <si>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</si>
  <si>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</si>
  <si>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</si>
  <si>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</si>
  <si>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</si>
  <si>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</si>
  <si>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</si>
  <si>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</si>
  <si>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</si>
  <si>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</si>
  <si>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</si>
  <si>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</si>
  <si>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</si>
  <si>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</si>
  <si>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</si>
  <si>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</si>
  <si>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</si>
  <si>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</si>
  <si>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</si>
  <si>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</si>
  <si>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</si>
  <si>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</si>
  <si>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</si>
  <si>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</si>
  <si>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</si>
  <si>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</si>
  <si>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</si>
  <si>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</si>
  <si>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</si>
  <si>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</si>
  <si>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</si>
  <si>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</si>
  <si>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</si>
  <si>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</si>
  <si>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</si>
  <si>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</si>
  <si>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</si>
  <si>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</si>
  <si>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</si>
  <si>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</si>
  <si>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</si>
  <si>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</si>
  <si>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</si>
  <si>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</si>
  <si>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</si>
  <si>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</si>
  <si>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</si>
  <si>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</si>
  <si>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</si>
  <si>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</si>
  <si>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</si>
  <si>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</si>
  <si>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</si>
  <si>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</si>
  <si>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</si>
  <si>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</si>
  <si>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</si>
  <si>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</si>
  <si>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</si>
  <si>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</si>
  <si>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</si>
  <si>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</si>
  <si>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</si>
  <si>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</si>
  <si>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</si>
  <si>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</si>
  <si>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</si>
  <si>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</si>
  <si>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</si>
  <si>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</si>
  <si>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</si>
  <si>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</si>
  <si>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</si>
  <si>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</si>
  <si>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</si>
  <si>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</si>
  <si>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</si>
  <si>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</si>
  <si>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</si>
  <si>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</si>
  <si>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</si>
  <si>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</si>
  <si>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</si>
  <si>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</si>
  <si>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</si>
  <si>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</si>
  <si>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</si>
  <si>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</si>
  <si>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</si>
  <si>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</si>
  <si>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</si>
  <si>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</si>
  <si>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</si>
  <si>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</si>
  <si>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</si>
  <si>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</si>
  <si>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</si>
  <si>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</si>
  <si>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</si>
  <si>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</si>
  <si>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</si>
  <si>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</si>
  <si>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</si>
  <si>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</si>
  <si>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</si>
  <si>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</si>
  <si>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</si>
  <si>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</si>
  <si>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</si>
  <si>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</si>
  <si>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</si>
  <si>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</si>
  <si>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</si>
  <si>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</si>
  <si>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</si>
  <si>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</si>
  <si>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</si>
  <si>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</si>
  <si>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</si>
  <si>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</si>
  <si>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</si>
  <si>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</si>
  <si>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</si>
  <si>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</si>
  <si>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</si>
  <si>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</si>
  <si>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</si>
  <si>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</si>
  <si>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</si>
  <si>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</si>
  <si>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</si>
  <si>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</si>
  <si>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</si>
  <si>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</si>
  <si>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</si>
  <si>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</si>
  <si>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</si>
  <si>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</si>
  <si>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</si>
  <si>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</si>
  <si>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</si>
  <si>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</si>
  <si>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</si>
  <si>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</si>
  <si>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</si>
  <si>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</si>
  <si>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</si>
  <si>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</si>
  <si>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</si>
  <si>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</si>
  <si>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</si>
  <si>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</si>
  <si>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</si>
  <si>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</si>
  <si>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</si>
  <si>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</si>
  <si>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</si>
  <si>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</si>
  <si>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</si>
  <si>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</si>
  <si>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</si>
  <si>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</si>
  <si>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</si>
  <si>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</si>
  <si>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</si>
  <si>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</si>
  <si>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</si>
  <si>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</si>
  <si>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</si>
  <si>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</si>
  <si>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</si>
  <si>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</si>
  <si>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</si>
  <si>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</si>
  <si>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</si>
  <si>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</si>
  <si>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</si>
  <si>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</si>
  <si>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</si>
  <si>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</si>
  <si>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</si>
  <si>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</si>
  <si>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</si>
  <si>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</si>
  <si>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</si>
  <si>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</si>
  <si>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</si>
  <si>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</si>
  <si>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</si>
  <si>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</si>
  <si>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</si>
  <si>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</si>
  <si>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</si>
  <si>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</si>
  <si>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</si>
  <si>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</si>
  <si>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</si>
  <si>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</si>
  <si>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</si>
  <si>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</si>
  <si>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</si>
  <si>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</si>
  <si>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</si>
  <si>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</si>
  <si>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</si>
  <si>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</si>
  <si>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</si>
  <si>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</si>
  <si>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</si>
  <si>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</si>
  <si>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</si>
  <si>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</si>
  <si>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</si>
  <si>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</si>
  <si>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</si>
  <si>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</si>
  <si>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</si>
  <si>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</si>
  <si>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</si>
  <si>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</si>
  <si>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</si>
  <si>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</si>
  <si>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</si>
  <si>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</si>
  <si>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</si>
  <si>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</si>
  <si>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</si>
  <si>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</si>
  <si>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</si>
  <si>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</si>
  <si>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</si>
  <si>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</si>
  <si>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</si>
  <si>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</si>
  <si>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</si>
  <si>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</si>
  <si>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</si>
  <si>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</si>
  <si>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</si>
  <si>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</si>
  <si>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</si>
  <si>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</si>
  <si>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</si>
  <si>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</si>
  <si>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</si>
  <si>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</si>
  <si>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</si>
  <si>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</si>
  <si>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</si>
  <si>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</si>
  <si>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</si>
  <si>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</si>
  <si>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</si>
  <si>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</si>
  <si>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</si>
  <si>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</si>
  <si>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</si>
  <si>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</si>
  <si>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</si>
  <si>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</si>
  <si>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</si>
  <si>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</si>
  <si>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</si>
  <si>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</si>
  <si>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</si>
  <si>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</si>
  <si>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</si>
  <si>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</si>
  <si>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</si>
  <si>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</si>
  <si>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</si>
  <si>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</si>
  <si>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</si>
  <si>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</si>
  <si>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</si>
  <si>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</si>
  <si>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</si>
  <si>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</si>
  <si>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</si>
  <si>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</si>
  <si>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</si>
  <si>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</si>
  <si>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</si>
  <si>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</si>
  <si>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</si>
  <si>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</si>
  <si>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</si>
  <si>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</si>
  <si>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</si>
  <si>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</si>
  <si>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</si>
  <si>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</si>
  <si>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</si>
  <si>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</si>
  <si>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</si>
  <si>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</si>
  <si>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</si>
  <si>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</si>
  <si>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</si>
  <si>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</si>
  <si>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</si>
  <si>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</si>
  <si>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</si>
  <si>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</si>
  <si>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</si>
  <si>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</si>
  <si>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</si>
  <si>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</si>
  <si>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</si>
  <si>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</si>
  <si>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</si>
  <si>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</si>
  <si>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</si>
  <si>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</si>
  <si>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</si>
  <si>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</si>
  <si>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</si>
  <si>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</si>
  <si>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</si>
  <si>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</si>
  <si>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</si>
  <si>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</si>
  <si>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</si>
  <si>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</si>
  <si>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</si>
  <si>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</si>
  <si>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</si>
  <si>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</si>
  <si>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</si>
  <si>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</si>
  <si>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</si>
  <si>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</si>
  <si>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</si>
  <si>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</si>
  <si>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</si>
  <si>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</si>
  <si>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</si>
  <si>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</si>
  <si>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</si>
  <si>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</si>
  <si>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</si>
  <si>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</si>
  <si>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</si>
  <si>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</si>
  <si>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</si>
  <si>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</si>
  <si>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</si>
  <si>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</si>
  <si>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</si>
  <si>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</si>
  <si>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</si>
  <si>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</si>
  <si>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</si>
  <si>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</si>
  <si>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</si>
  <si>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</si>
  <si>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</si>
  <si>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</si>
  <si>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</si>
  <si>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</si>
  <si>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</si>
  <si>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</si>
  <si>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</si>
  <si>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</si>
  <si>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</si>
  <si>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</si>
  <si>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</si>
  <si>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</si>
  <si>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</si>
  <si>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</si>
  <si>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</si>
  <si>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</si>
  <si>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</si>
  <si>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</si>
  <si>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</si>
  <si>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</si>
  <si>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</si>
  <si>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</si>
  <si>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</si>
  <si>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</si>
  <si>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</si>
  <si>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</si>
  <si>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</si>
  <si>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</si>
  <si>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</si>
  <si>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</si>
  <si>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</si>
  <si>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</si>
  <si>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</si>
  <si>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</si>
  <si>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</si>
  <si>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</si>
  <si>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</si>
  <si>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</si>
  <si>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</si>
  <si>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</si>
  <si>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</si>
  <si>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</si>
  <si>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</si>
  <si>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</si>
  <si>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</si>
  <si>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</si>
  <si>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</si>
  <si>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</si>
  <si>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</si>
  <si>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</si>
  <si>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</si>
  <si>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</si>
  <si>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</si>
  <si>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</si>
  <si>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</si>
  <si>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</si>
  <si>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</si>
  <si>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</si>
  <si>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</si>
  <si>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</si>
  <si>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</si>
  <si>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</si>
  <si>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</si>
  <si>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</si>
  <si>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</si>
  <si>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</si>
  <si>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</si>
  <si>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</si>
  <si>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</si>
  <si>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</si>
  <si>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</si>
  <si>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</si>
  <si>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</si>
  <si>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</si>
  <si>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</si>
  <si>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</si>
  <si>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</si>
  <si>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</si>
  <si>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</si>
  <si>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</si>
  <si>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</si>
  <si>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</si>
  <si>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</si>
  <si>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</si>
  <si>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</si>
  <si>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</si>
  <si>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</si>
  <si>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</si>
  <si>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</si>
  <si>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</si>
  <si>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</si>
  <si>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</si>
  <si>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</si>
  <si>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</si>
  <si>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</si>
  <si>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</si>
  <si>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</si>
  <si>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</si>
  <si>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</si>
  <si>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</si>
  <si>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</si>
  <si>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</si>
  <si>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</si>
  <si>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</si>
  <si>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</si>
  <si>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</si>
  <si>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</si>
  <si>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</si>
  <si>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</si>
  <si>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</si>
  <si>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</si>
  <si>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</si>
  <si>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</si>
  <si>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</si>
  <si>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</si>
  <si>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</si>
  <si>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</si>
  <si>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</si>
  <si>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</si>
  <si>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</si>
  <si>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</si>
  <si>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</si>
  <si>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</si>
  <si>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</si>
  <si>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</si>
  <si>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</si>
  <si>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</si>
  <si>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</si>
  <si>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</si>
  <si>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</si>
  <si>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</si>
  <si>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</si>
  <si>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</si>
  <si>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</si>
  <si>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</si>
  <si>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</si>
  <si>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</si>
  <si>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</si>
  <si>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</si>
  <si>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</si>
  <si>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</si>
  <si>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</si>
  <si>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</si>
  <si>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</si>
  <si>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</si>
  <si>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</si>
  <si>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</si>
  <si>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</si>
  <si>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</si>
  <si>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</si>
  <si>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</si>
  <si>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</si>
  <si>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</si>
  <si>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</si>
  <si>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</si>
  <si>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</si>
  <si>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</si>
  <si>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</si>
  <si>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</si>
  <si>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</si>
  <si>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</si>
  <si>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</si>
  <si>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</si>
  <si>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</si>
  <si>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</si>
  <si>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</si>
  <si>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</si>
  <si>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</si>
  <si>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</si>
  <si>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</si>
  <si>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</si>
  <si>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</si>
  <si>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</si>
  <si>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</si>
  <si>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</si>
  <si>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</si>
  <si>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</si>
  <si>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</si>
  <si>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</si>
  <si>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</si>
  <si>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</si>
  <si>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</si>
  <si>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</si>
  <si>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</si>
  <si>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</si>
  <si>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</si>
  <si>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</si>
  <si>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</si>
  <si>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</si>
  <si>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</si>
  <si>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</si>
  <si>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</si>
  <si>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</si>
  <si>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</si>
  <si>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</si>
  <si>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</si>
  <si>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</si>
  <si>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</si>
  <si>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</si>
  <si>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</si>
  <si>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</si>
  <si>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</si>
  <si>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</si>
  <si>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</si>
  <si>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</si>
  <si>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</si>
  <si>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</si>
  <si>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</si>
  <si>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</si>
  <si>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</si>
  <si>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</si>
  <si>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</si>
  <si>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</si>
  <si>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</si>
  <si>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</si>
  <si>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</si>
  <si>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</si>
  <si>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</si>
  <si>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</si>
  <si>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</si>
  <si>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</si>
  <si>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</si>
  <si>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</si>
  <si>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</si>
  <si>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</si>
  <si>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</si>
  <si>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</si>
  <si>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</si>
  <si>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</si>
  <si>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</si>
  <si>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</si>
  <si>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</si>
  <si>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</si>
  <si>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</si>
  <si>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</si>
  <si>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</si>
  <si>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</si>
  <si>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</si>
  <si>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</si>
  <si>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</si>
  <si>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</si>
  <si>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</si>
  <si>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</si>
  <si>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</si>
  <si>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</si>
  <si>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</si>
  <si>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</si>
  <si>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</si>
  <si>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</si>
  <si>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</si>
  <si>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</si>
  <si>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</si>
  <si>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</si>
  <si>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</si>
  <si>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</si>
  <si>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</si>
  <si>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</si>
  <si>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</si>
  <si>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</si>
  <si>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</si>
  <si>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</si>
  <si>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</si>
  <si>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</si>
  <si>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</si>
  <si>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</si>
  <si>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</si>
  <si>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</si>
  <si>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</si>
  <si>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</si>
  <si>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</si>
  <si>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</si>
  <si>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</si>
  <si>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</si>
  <si>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</si>
  <si>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</si>
  <si>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</si>
  <si>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</si>
  <si>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</si>
  <si>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</si>
  <si>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</si>
  <si>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</si>
  <si>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</si>
  <si>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</si>
  <si>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</si>
  <si>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</si>
  <si>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</si>
  <si>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</si>
  <si>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</si>
  <si>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</si>
  <si>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</si>
  <si>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</si>
  <si>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</si>
  <si>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</si>
  <si>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</si>
  <si>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</si>
  <si>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</si>
  <si>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</si>
  <si>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</si>
  <si>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</si>
  <si>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</si>
  <si>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</si>
  <si>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</si>
  <si>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</si>
  <si>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</si>
  <si>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</si>
  <si>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</si>
  <si>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</si>
  <si>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</si>
  <si>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</si>
  <si>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</si>
  <si>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</si>
  <si>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</si>
  <si>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</si>
  <si>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</si>
  <si>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</si>
  <si>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</si>
  <si>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</si>
  <si>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</si>
  <si>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</si>
  <si>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</si>
  <si>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</si>
  <si>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</si>
  <si>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</si>
  <si>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</si>
  <si>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</si>
  <si>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</si>
  <si>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</si>
  <si>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</si>
  <si>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</si>
  <si>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</si>
  <si>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</si>
  <si>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</si>
  <si>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</si>
  <si>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</si>
  <si>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</si>
  <si>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</si>
  <si>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</si>
  <si>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</si>
  <si>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</si>
  <si>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</si>
  <si>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</si>
  <si>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</si>
  <si>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</si>
  <si>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</si>
  <si>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</si>
  <si>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</si>
  <si>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</si>
  <si>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</si>
  <si>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</si>
  <si>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</si>
  <si>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</si>
  <si>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</si>
  <si>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</si>
  <si>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</si>
  <si>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</si>
  <si>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</si>
  <si>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</si>
  <si>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</si>
  <si>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</si>
  <si>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</si>
  <si>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</si>
  <si>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</si>
  <si>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</si>
  <si>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</si>
  <si>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</si>
  <si>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</si>
  <si>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</si>
  <si>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</si>
  <si>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</si>
  <si>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</si>
  <si>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</si>
  <si>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</si>
  <si>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</si>
  <si>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</si>
  <si>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</si>
  <si>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</si>
  <si>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</si>
  <si>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</si>
  <si>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</si>
  <si>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</si>
  <si>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</si>
  <si>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</si>
  <si>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</si>
  <si>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</si>
  <si>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</si>
  <si>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</si>
  <si>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</si>
  <si>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</si>
  <si>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</si>
  <si>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</si>
  <si>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</si>
  <si>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</si>
  <si>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</si>
  <si>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</si>
  <si>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</si>
  <si>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</si>
  <si>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</si>
  <si>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</si>
  <si>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</si>
  <si>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</si>
  <si>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</si>
  <si>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</si>
  <si>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</si>
  <si>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</si>
  <si>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</si>
  <si>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</si>
  <si>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</si>
  <si>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</si>
  <si>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</si>
  <si>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</si>
  <si>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</si>
  <si>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</si>
  <si>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</si>
  <si>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</si>
  <si>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</si>
  <si>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</si>
  <si>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</si>
  <si>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</si>
  <si>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</si>
  <si>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</si>
  <si>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</si>
  <si>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</si>
  <si>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</si>
  <si>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</si>
  <si>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</si>
  <si>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</si>
  <si>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</si>
  <si>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</si>
  <si>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</si>
  <si>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</si>
  <si>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</si>
  <si>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</si>
  <si>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</si>
  <si>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</si>
  <si>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</si>
  <si>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</si>
  <si>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</si>
  <si>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</si>
  <si>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</si>
  <si>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</si>
  <si>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</si>
  <si>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</si>
  <si>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</si>
  <si>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</si>
  <si>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</si>
  <si>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</si>
  <si>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</si>
  <si>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</si>
  <si>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</si>
  <si>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</si>
  <si>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</si>
  <si>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</si>
  <si>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</si>
  <si>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</si>
  <si>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</si>
  <si>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</si>
  <si>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</si>
  <si>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</si>
  <si>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</si>
  <si>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</si>
  <si>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</si>
  <si>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</si>
  <si>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</si>
  <si>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</si>
  <si>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</si>
  <si>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</si>
  <si>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</si>
  <si>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</si>
  <si>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</si>
  <si>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</si>
  <si>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</si>
  <si>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</si>
  <si>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</si>
  <si>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</si>
  <si>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</si>
  <si>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</si>
  <si>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</si>
  <si>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</si>
  <si>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</si>
  <si>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</si>
  <si>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</si>
  <si>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</si>
  <si>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</si>
  <si>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</si>
  <si>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</si>
  <si>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</si>
  <si>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</si>
  <si>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</si>
  <si>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</si>
  <si>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</si>
  <si>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</si>
  <si>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</si>
  <si>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</si>
  <si>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</si>
  <si>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</si>
  <si>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</si>
  <si>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</si>
  <si>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</si>
  <si>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</si>
  <si>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</si>
  <si>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</si>
  <si>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</si>
  <si>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</si>
  <si>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</si>
  <si>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</si>
  <si>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</si>
  <si>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</si>
  <si>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</si>
  <si>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</si>
  <si>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</si>
  <si>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</si>
  <si>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</si>
  <si>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</si>
  <si>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</si>
  <si>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</si>
  <si>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</si>
  <si>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</si>
  <si>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</si>
  <si>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</si>
  <si>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</si>
  <si>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</si>
  <si>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</si>
  <si>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</si>
  <si>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</si>
  <si>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</si>
  <si>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</si>
  <si>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</si>
  <si>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</si>
  <si>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</si>
  <si>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</si>
  <si>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</si>
  <si>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</si>
  <si>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</si>
  <si>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</si>
  <si>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</si>
  <si>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</si>
  <si>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</si>
  <si>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</si>
  <si>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</si>
  <si>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</si>
  <si>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</si>
  <si>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</si>
  <si>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</si>
  <si>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</si>
  <si>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</si>
  <si>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</si>
  <si>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</si>
  <si>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</si>
  <si>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</si>
  <si>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</si>
  <si>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</si>
  <si>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</si>
  <si>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</si>
  <si>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</si>
  <si>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</si>
  <si>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</si>
  <si>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</si>
  <si>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</si>
  <si>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</si>
  <si>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</si>
  <si>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</si>
  <si>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</si>
  <si>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</si>
  <si>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</si>
  <si>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</si>
  <si>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</si>
  <si>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</si>
  <si>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</si>
  <si>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</si>
  <si>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</si>
  <si>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</si>
  <si>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</si>
  <si>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</si>
  <si>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</si>
  <si>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</si>
  <si>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</si>
  <si>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</si>
  <si>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</si>
  <si>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</si>
  <si>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</si>
  <si>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</si>
  <si>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</si>
  <si>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</si>
  <si>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</si>
  <si>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</si>
  <si>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</si>
  <si>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</si>
  <si>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</si>
  <si>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</si>
  <si>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</si>
  <si>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</si>
  <si>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</si>
  <si>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</si>
  <si>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</si>
  <si>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</si>
  <si>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</si>
  <si>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</si>
  <si>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</si>
  <si>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</si>
  <si>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</si>
  <si>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</si>
  <si>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</si>
  <si>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</si>
  <si>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</si>
  <si>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</si>
  <si>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</si>
  <si>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</si>
  <si>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</si>
  <si>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</si>
  <si>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</si>
  <si>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</si>
  <si>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</si>
  <si>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</si>
  <si>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</si>
  <si>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</si>
  <si>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</si>
  <si>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</si>
  <si>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</si>
  <si>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</si>
  <si>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</si>
  <si>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</si>
  <si>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</si>
  <si>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</si>
  <si>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</si>
  <si>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</si>
  <si>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</si>
  <si>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</si>
  <si>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</si>
  <si>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</si>
  <si>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</si>
  <si>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</si>
  <si>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</si>
  <si>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</si>
  <si>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</si>
  <si>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</si>
  <si>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</si>
  <si>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</si>
  <si>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</si>
  <si>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</si>
  <si>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</si>
  <si>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</si>
  <si>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</si>
  <si>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</si>
  <si>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</si>
  <si>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</si>
  <si>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</si>
  <si>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</si>
  <si>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</si>
  <si>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</si>
  <si>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</si>
  <si>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</si>
  <si>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</si>
  <si>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</si>
  <si>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</si>
  <si>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</si>
  <si>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</si>
  <si>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</si>
  <si>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</si>
  <si>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</si>
  <si>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</si>
  <si>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</si>
  <si>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</si>
  <si>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</si>
  <si>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</si>
  <si>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</si>
  <si>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</si>
  <si>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</si>
  <si>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</si>
  <si>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</si>
  <si>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</si>
  <si>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</si>
  <si>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</si>
  <si>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</si>
  <si>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</si>
  <si>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</si>
  <si>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</si>
  <si>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</si>
  <si>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</si>
  <si>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</si>
  <si>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</si>
  <si>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</si>
  <si>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</si>
  <si>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</si>
  <si>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</si>
  <si>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</si>
  <si>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</si>
  <si>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</si>
  <si>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</si>
  <si>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</si>
  <si>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</si>
  <si>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</si>
  <si>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</si>
  <si>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</si>
  <si>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</si>
  <si>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</si>
  <si>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</si>
  <si>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</si>
  <si>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</si>
  <si>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</si>
  <si>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</si>
  <si>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</si>
  <si>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</si>
  <si>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</si>
  <si>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</si>
  <si>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</si>
  <si>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</si>
  <si>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</si>
  <si>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</si>
  <si>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</si>
  <si>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</si>
  <si>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</si>
  <si>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</si>
  <si>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</si>
  <si>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</si>
  <si>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</si>
  <si>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</si>
  <si>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</si>
  <si>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</si>
  <si>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</si>
  <si>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</si>
  <si>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</si>
  <si>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</si>
  <si>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</si>
  <si>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</si>
  <si>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</si>
  <si>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</si>
  <si>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</si>
  <si>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</si>
  <si>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</si>
  <si>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</si>
  <si>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</si>
  <si>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</si>
  <si>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</si>
  <si>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</si>
  <si>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</si>
  <si>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</si>
  <si>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</si>
  <si>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</si>
  <si>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</si>
  <si>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</si>
  <si>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</si>
  <si>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</si>
  <si>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</si>
  <si>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</si>
  <si>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</si>
  <si>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</si>
  <si>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</si>
  <si>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</si>
  <si>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</si>
  <si>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</si>
  <si>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</si>
  <si>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</si>
  <si>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</si>
  <si>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</si>
  <si>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</si>
  <si>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</si>
  <si>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</si>
  <si>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</si>
  <si>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</si>
  <si>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</si>
  <si>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</si>
  <si>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</si>
  <si>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</si>
  <si>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</si>
  <si>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</si>
  <si>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</si>
  <si>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</si>
  <si>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</si>
  <si>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</si>
  <si>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</si>
  <si>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</si>
  <si>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</si>
  <si>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</si>
  <si>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</si>
  <si>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</si>
  <si>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</si>
  <si>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</si>
  <si>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</si>
  <si>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</si>
  <si>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</si>
  <si>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</si>
  <si>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</si>
  <si>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</si>
  <si>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</si>
  <si>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</si>
  <si>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</si>
  <si>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</si>
  <si>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</si>
  <si>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</si>
  <si>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</si>
  <si>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</si>
  <si>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</si>
  <si>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</si>
  <si>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</si>
  <si>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</si>
  <si>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</si>
  <si>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</si>
  <si>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</si>
  <si>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</si>
  <si>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</si>
  <si>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</si>
  <si>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</si>
  <si>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</si>
  <si>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</si>
  <si>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</si>
  <si>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</si>
  <si>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</si>
  <si>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</si>
  <si>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</si>
  <si>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</si>
  <si>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</si>
  <si>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</si>
  <si>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</si>
  <si>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</si>
  <si>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</si>
  <si>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</si>
  <si>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</si>
  <si>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</si>
  <si>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</si>
  <si>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</si>
  <si>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</si>
  <si>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</si>
  <si>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</si>
  <si>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</si>
  <si>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</si>
  <si>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</si>
  <si>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</si>
  <si>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</si>
  <si>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</si>
  <si>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</si>
  <si>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</si>
  <si>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</si>
  <si>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</si>
  <si>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</si>
  <si>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</si>
  <si>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</si>
  <si>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</si>
  <si>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</si>
  <si>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</si>
  <si>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</si>
  <si>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</si>
  <si>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</si>
  <si>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</si>
  <si>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</si>
  <si>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</si>
  <si>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</si>
  <si>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</si>
  <si>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</si>
  <si>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</si>
  <si>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</si>
  <si>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</si>
  <si>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</si>
  <si>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</si>
  <si>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</si>
  <si>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</si>
  <si>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</si>
  <si>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</si>
  <si>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</si>
  <si>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</si>
  <si>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</si>
  <si>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</si>
  <si>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</si>
  <si>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</si>
  <si>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</si>
  <si>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</si>
  <si>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</si>
  <si>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</si>
  <si>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</si>
  <si>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</si>
  <si>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</si>
  <si>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</si>
  <si>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</si>
  <si>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</si>
  <si>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</si>
  <si>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</si>
  <si>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</si>
  <si>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</si>
  <si>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</si>
  <si>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</si>
  <si>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</si>
  <si>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</si>
  <si>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</si>
  <si>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</si>
  <si>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</si>
  <si>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</si>
  <si>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</si>
  <si>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</si>
  <si>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</si>
  <si>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</si>
  <si>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</si>
  <si>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</si>
  <si>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</si>
  <si>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</si>
  <si>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</si>
  <si>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</si>
  <si>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</si>
  <si>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</si>
  <si>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</si>
  <si>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</si>
  <si>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</si>
  <si>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</si>
  <si>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</si>
  <si>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</si>
  <si>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</si>
  <si>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</si>
  <si>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</si>
  <si>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</si>
  <si>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</si>
  <si>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</si>
  <si>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</si>
  <si>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</si>
  <si>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</si>
  <si>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</si>
  <si>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</si>
  <si>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</si>
  <si>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</si>
  <si>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</si>
  <si>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</si>
  <si>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</si>
  <si>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</si>
  <si>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</si>
  <si>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</si>
  <si>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</si>
  <si>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</si>
  <si>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</si>
  <si>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</si>
  <si>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</si>
  <si>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</si>
  <si>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</si>
  <si>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</si>
  <si>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</si>
  <si>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</si>
  <si>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</si>
  <si>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</si>
  <si>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</si>
  <si>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</si>
  <si>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</si>
  <si>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</si>
  <si>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</si>
  <si>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</si>
  <si>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</si>
  <si>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</si>
  <si>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</si>
  <si>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</si>
  <si>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</si>
  <si>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</si>
  <si>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</si>
  <si>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</si>
  <si>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</si>
  <si>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</si>
  <si>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</si>
  <si>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</si>
  <si>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</si>
  <si>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</si>
  <si>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</si>
  <si>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</si>
  <si>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</si>
  <si>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</si>
  <si>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</si>
  <si>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</si>
  <si>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</si>
  <si>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</si>
  <si>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</si>
  <si>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</si>
  <si>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</si>
  <si>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</si>
  <si>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</si>
  <si>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</si>
  <si>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</si>
  <si>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</si>
  <si>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</si>
  <si>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</si>
  <si>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</si>
  <si>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</si>
  <si>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</si>
  <si>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</si>
  <si>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</si>
  <si>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</si>
  <si>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</si>
  <si>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</si>
  <si>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</si>
  <si>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</si>
  <si>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</si>
  <si>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</si>
  <si>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</si>
  <si>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</si>
  <si>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</si>
  <si>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</si>
  <si>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</si>
  <si>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</si>
  <si>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</si>
  <si>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</si>
  <si>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</si>
  <si>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</si>
  <si>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</si>
  <si>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</si>
  <si>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</si>
  <si>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</si>
  <si>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</si>
  <si>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</si>
  <si>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</si>
  <si>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</si>
  <si>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</si>
  <si>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</si>
  <si>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</si>
  <si>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</si>
  <si>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</si>
  <si>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</si>
  <si>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</si>
  <si>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</si>
  <si>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</si>
  <si>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</si>
  <si>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</si>
  <si>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</si>
  <si>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</si>
  <si>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</si>
  <si>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</si>
  <si>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</si>
  <si>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</si>
  <si>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</si>
  <si>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</si>
  <si>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</si>
  <si>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</si>
  <si>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</si>
  <si>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</si>
  <si>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</si>
  <si>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</si>
  <si>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</si>
  <si>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</si>
  <si>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</si>
  <si>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</si>
  <si>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</si>
  <si>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</si>
  <si>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</si>
  <si>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</si>
  <si>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</si>
  <si>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</si>
  <si>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</si>
  <si>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</si>
  <si>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</si>
  <si>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</si>
  <si>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</si>
  <si>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</si>
  <si>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</si>
  <si>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</si>
  <si>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</si>
  <si>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</si>
  <si>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</si>
  <si>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</si>
  <si>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</si>
  <si>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</si>
  <si>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</si>
  <si>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</si>
  <si>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</si>
  <si>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</si>
  <si>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</si>
  <si>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</si>
  <si>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</si>
  <si>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</si>
  <si>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</si>
  <si>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</si>
  <si>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</si>
  <si>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</si>
  <si>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</si>
  <si>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</si>
  <si>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</si>
  <si>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</si>
  <si>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</si>
  <si>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</si>
  <si>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</si>
  <si>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</si>
  <si>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</si>
  <si>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</si>
  <si>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</si>
  <si>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</si>
  <si>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</si>
  <si>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</si>
  <si>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</si>
  <si>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</si>
  <si>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</si>
  <si>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</si>
  <si>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</si>
  <si>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</si>
  <si>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</si>
  <si>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</si>
  <si>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</si>
  <si>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</si>
  <si>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</si>
  <si>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</si>
  <si>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</si>
  <si>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</si>
  <si>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</si>
  <si>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</si>
  <si>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</si>
  <si>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</si>
  <si>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</si>
  <si>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</si>
  <si>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</si>
  <si>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</si>
  <si>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</si>
  <si>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</si>
  <si>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</si>
  <si>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</si>
  <si>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</si>
  <si>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</si>
  <si>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</si>
  <si>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</si>
  <si>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</si>
  <si>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</si>
  <si>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</si>
  <si>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</si>
  <si>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</si>
  <si>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</si>
  <si>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</si>
  <si>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</si>
  <si>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</si>
  <si>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</si>
  <si>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</si>
  <si>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</si>
  <si>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</si>
  <si>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</si>
  <si>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</si>
  <si>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</si>
  <si>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</si>
  <si>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</si>
  <si>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</si>
  <si>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</si>
  <si>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</si>
  <si>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</si>
  <si>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</si>
  <si>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</si>
  <si>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</si>
  <si>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</si>
  <si>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</si>
  <si>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</si>
  <si>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</si>
  <si>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</si>
  <si>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</si>
  <si>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</si>
  <si>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</si>
  <si>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</si>
  <si>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</si>
  <si>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</si>
  <si>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</si>
  <si>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</si>
  <si>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</si>
  <si>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</si>
  <si>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</si>
  <si>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</si>
  <si>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</si>
  <si>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</si>
  <si>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</si>
  <si>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</si>
  <si>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</si>
  <si>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</si>
  <si>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</si>
  <si>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</si>
  <si>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</si>
  <si>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</si>
  <si>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</si>
  <si>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</si>
  <si>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</si>
  <si>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</si>
  <si>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</si>
  <si>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</si>
  <si>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</si>
  <si>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</si>
  <si>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</si>
  <si>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</si>
  <si>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</si>
  <si>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</si>
  <si>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</si>
  <si>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</si>
  <si>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</si>
  <si>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</si>
  <si>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</si>
  <si>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</si>
  <si>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</si>
  <si>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</si>
  <si>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</si>
  <si>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</si>
  <si>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</si>
  <si>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</si>
  <si>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</si>
  <si>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</si>
  <si>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</si>
  <si>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</si>
  <si>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</si>
  <si>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</si>
  <si>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</si>
  <si>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</si>
  <si>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</si>
  <si>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</si>
  <si>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</si>
  <si>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</si>
  <si>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</si>
  <si>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</si>
  <si>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</si>
  <si>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</si>
  <si>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</si>
  <si>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</si>
  <si>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</si>
  <si>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</si>
  <si>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</si>
  <si>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</si>
  <si>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</si>
  <si>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</si>
  <si>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</si>
  <si>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</si>
  <si>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</si>
  <si>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</si>
  <si>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</si>
  <si>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</si>
  <si>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</si>
  <si>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</si>
  <si>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</si>
  <si>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</si>
  <si>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</si>
  <si>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</si>
  <si>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</si>
  <si>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</si>
  <si>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</si>
  <si>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</si>
  <si>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</si>
  <si>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</si>
  <si>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</si>
  <si>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</si>
  <si>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</si>
  <si>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</si>
  <si>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</si>
  <si>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</si>
  <si>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</si>
  <si>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</si>
  <si>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</si>
  <si>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</si>
  <si>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</si>
  <si>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</si>
  <si>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</si>
  <si>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</si>
  <si>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</si>
  <si>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</si>
  <si>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</si>
  <si>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</si>
  <si>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</si>
  <si>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</si>
  <si>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</si>
  <si>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</si>
  <si>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</si>
  <si>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</si>
  <si>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</si>
  <si>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</si>
  <si>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</si>
  <si>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</si>
  <si>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</si>
  <si>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</si>
  <si>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</si>
  <si>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</si>
  <si>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</si>
  <si>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</si>
  <si>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</si>
  <si>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</si>
  <si>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</si>
  <si>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</si>
  <si>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</si>
  <si>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</si>
  <si>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</si>
  <si>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</si>
  <si>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</si>
  <si>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</si>
  <si>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</si>
  <si>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</si>
  <si>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</si>
  <si>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</si>
  <si>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</si>
  <si>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</si>
  <si>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</si>
  <si>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</si>
  <si>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</si>
  <si>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</si>
  <si>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</si>
  <si>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</si>
  <si>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</si>
  <si>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</si>
  <si>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</si>
  <si>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</si>
  <si>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</si>
  <si>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</si>
  <si>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</si>
  <si>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</si>
  <si>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</si>
  <si>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</si>
  <si>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</si>
  <si>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</si>
  <si>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</si>
  <si>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</si>
  <si>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</si>
  <si>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</si>
  <si>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</si>
  <si>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</si>
  <si>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</si>
  <si>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</si>
  <si>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</si>
  <si>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</si>
  <si>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</si>
  <si>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</si>
  <si>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</si>
  <si>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</si>
  <si>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</si>
  <si>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</si>
  <si>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</si>
  <si>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</si>
  <si>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</si>
  <si>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</si>
  <si>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</si>
  <si>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</si>
  <si>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</si>
  <si>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</si>
  <si>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</si>
  <si>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</si>
  <si>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</si>
  <si>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</si>
  <si>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</si>
  <si>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</si>
  <si>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</si>
  <si>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</si>
  <si>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</si>
  <si>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</si>
  <si>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</si>
  <si>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</si>
  <si>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</si>
  <si>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</si>
  <si>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</si>
  <si>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</si>
  <si>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</si>
  <si>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</si>
  <si>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</si>
  <si>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</si>
  <si>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</si>
  <si>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</si>
  <si>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</si>
  <si>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</si>
  <si>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</si>
  <si>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</si>
  <si>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</si>
  <si>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</si>
  <si>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</si>
  <si>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</si>
  <si>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</si>
  <si>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</si>
  <si>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</si>
  <si>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</si>
  <si>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</si>
  <si>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</si>
  <si>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</si>
  <si>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</si>
  <si>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</si>
  <si>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</si>
  <si>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</si>
  <si>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</si>
  <si>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</si>
  <si>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</si>
  <si>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</si>
  <si>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</si>
  <si>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</si>
  <si>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</si>
  <si>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</si>
  <si>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</si>
  <si>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</si>
  <si>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</si>
  <si>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</si>
  <si>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</si>
  <si>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</si>
  <si>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</si>
  <si>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</si>
  <si>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</si>
  <si>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</si>
  <si>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</si>
  <si>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</si>
  <si>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</si>
  <si>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</si>
  <si>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</si>
  <si>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</si>
  <si>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</si>
  <si>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</si>
  <si>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</si>
  <si>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</si>
  <si>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</si>
  <si>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</si>
  <si>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</si>
  <si>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</si>
  <si>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</si>
  <si>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</si>
  <si>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</si>
  <si>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</si>
  <si>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</si>
  <si>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</si>
  <si>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</si>
  <si>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</si>
  <si>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</si>
  <si>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</si>
  <si>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</si>
  <si>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</si>
  <si>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</si>
  <si>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</si>
  <si>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</si>
  <si>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</si>
  <si>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</si>
  <si>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</si>
  <si>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</si>
  <si>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</si>
  <si>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</si>
  <si>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</si>
  <si>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</si>
  <si>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</si>
  <si>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</si>
  <si>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</si>
  <si>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</si>
  <si>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</si>
  <si>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</si>
  <si>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</si>
  <si>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</si>
  <si>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</si>
  <si>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</si>
  <si>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</si>
  <si>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</si>
  <si>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</si>
  <si>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</si>
  <si>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</si>
  <si>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</si>
  <si>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</si>
  <si>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</si>
  <si>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</si>
  <si>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</si>
  <si>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</si>
  <si>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</si>
  <si>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</si>
  <si>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</si>
  <si>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</si>
  <si>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</si>
  <si>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</si>
  <si>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</si>
  <si>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</si>
  <si>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</si>
  <si>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</si>
  <si>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</si>
  <si>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</si>
  <si>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</si>
  <si>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</si>
  <si>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</si>
  <si>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</si>
  <si>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</si>
  <si>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</si>
  <si>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</si>
  <si>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</si>
  <si>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</si>
  <si>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</si>
  <si>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</si>
  <si>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</si>
  <si>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</si>
  <si>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</si>
  <si>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</si>
  <si>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</si>
  <si>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</si>
  <si>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</si>
  <si>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</si>
  <si>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</si>
  <si>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</si>
  <si>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</si>
  <si>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</si>
  <si>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</si>
  <si>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</si>
  <si>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</si>
  <si>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</si>
  <si>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</si>
  <si>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</si>
  <si>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</si>
  <si>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</si>
  <si>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</si>
  <si>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</si>
  <si>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</si>
  <si>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</si>
  <si>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</si>
  <si>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</si>
  <si>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</si>
  <si>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</si>
  <si>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</si>
  <si>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</si>
  <si>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</si>
  <si>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</si>
  <si>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</si>
  <si>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</si>
  <si>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</si>
  <si>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</si>
  <si>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</si>
  <si>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</si>
  <si>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</si>
  <si>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</si>
  <si>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</si>
  <si>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</si>
  <si>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</si>
  <si>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</si>
  <si>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</si>
  <si>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</si>
  <si>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</si>
  <si>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</si>
  <si>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</si>
  <si>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</si>
  <si>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</si>
  <si>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</si>
  <si>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</si>
  <si>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</si>
  <si>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</si>
  <si>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</si>
  <si>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</si>
  <si>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</si>
  <si>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</si>
  <si>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</si>
  <si>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</si>
  <si>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</si>
  <si>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</si>
  <si>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</si>
  <si>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</si>
  <si>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</si>
  <si>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</si>
  <si>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</si>
  <si>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</si>
  <si>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</si>
  <si>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</si>
  <si>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</si>
  <si>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</si>
  <si>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</si>
  <si>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</si>
  <si>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</si>
  <si>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</si>
  <si>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</si>
  <si>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</si>
  <si>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</si>
  <si>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</si>
  <si>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</si>
  <si>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</si>
  <si>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</si>
  <si>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</si>
  <si>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</si>
  <si>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</si>
  <si>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</si>
  <si>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</si>
  <si>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</si>
  <si>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</si>
  <si>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</si>
  <si>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</si>
  <si>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</si>
  <si>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</si>
  <si>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</si>
  <si>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</si>
  <si>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</si>
  <si>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</si>
  <si>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</si>
  <si>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</si>
  <si>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</si>
  <si>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</si>
  <si>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</si>
  <si>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</si>
  <si>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</si>
  <si>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</si>
  <si>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</si>
  <si>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</si>
  <si>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</si>
  <si>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</si>
  <si>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</si>
  <si>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</si>
  <si>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</si>
  <si>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</si>
  <si>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</si>
  <si>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</si>
  <si>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</si>
  <si>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</si>
  <si>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</si>
  <si>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</si>
  <si>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</si>
  <si>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</si>
  <si>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</si>
  <si>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</si>
  <si>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</si>
  <si>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</si>
  <si>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</si>
  <si>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</si>
  <si>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</si>
  <si>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</si>
  <si>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</si>
  <si>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</si>
  <si>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</si>
  <si>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</si>
  <si>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</si>
  <si>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</si>
  <si>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</si>
  <si>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</si>
  <si>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</si>
  <si>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</si>
  <si>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</si>
  <si>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</si>
  <si>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</si>
  <si>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</si>
  <si>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</si>
  <si>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</si>
  <si>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</si>
  <si>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</si>
  <si>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</si>
  <si>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</si>
  <si>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</si>
  <si>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</si>
  <si>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</si>
  <si>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</si>
  <si>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</si>
  <si>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</si>
  <si>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</si>
  <si>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</si>
  <si>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</si>
  <si>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</si>
  <si>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</si>
  <si>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</si>
  <si>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</si>
  <si>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</si>
  <si>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</si>
  <si>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</si>
  <si>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</si>
  <si>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</si>
  <si>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</si>
  <si>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</si>
  <si>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</si>
  <si>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</si>
  <si>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</si>
  <si>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</si>
  <si>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</si>
  <si>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</si>
  <si>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</si>
  <si>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</si>
  <si>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</si>
  <si>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</si>
  <si>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</si>
  <si>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</si>
  <si>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</si>
  <si>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</si>
  <si>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</si>
  <si>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</si>
  <si>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</si>
  <si>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</si>
  <si>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</si>
  <si>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</si>
  <si>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</si>
  <si>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</si>
  <si>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</si>
  <si>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</si>
  <si>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</si>
  <si>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</si>
  <si>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</si>
  <si>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</si>
  <si>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</si>
  <si>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</si>
  <si>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</si>
  <si>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</si>
  <si>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</si>
  <si>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</si>
  <si>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</si>
  <si>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</si>
  <si>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</si>
  <si>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</si>
  <si>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</si>
  <si>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</si>
  <si>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</si>
  <si>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</si>
  <si>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</si>
  <si>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</si>
  <si>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</si>
  <si>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</si>
  <si>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</si>
  <si>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</si>
  <si>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</si>
  <si>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</si>
  <si>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</si>
  <si>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</si>
  <si>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</si>
  <si>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</si>
  <si>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</si>
  <si>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</si>
  <si>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</si>
  <si>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</si>
  <si>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</si>
  <si>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</si>
  <si>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</si>
  <si>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</si>
  <si>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</si>
  <si>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</si>
  <si>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</si>
  <si>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</si>
  <si>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</si>
  <si>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</si>
  <si>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</si>
  <si>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</si>
  <si>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</si>
  <si>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</si>
  <si>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</si>
  <si>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</si>
  <si>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</si>
  <si>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</si>
  <si>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</si>
  <si>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</si>
  <si>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</si>
  <si>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</si>
  <si>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</si>
  <si>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</si>
  <si>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</si>
  <si>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</si>
  <si>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</si>
  <si>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</si>
  <si>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</si>
  <si>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</si>
  <si>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</si>
  <si>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</si>
  <si>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</si>
  <si>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</si>
  <si>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</si>
  <si>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</si>
  <si>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</si>
  <si>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</si>
  <si>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</si>
  <si>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</si>
  <si>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</si>
  <si>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</si>
  <si>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</si>
  <si>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</si>
  <si>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</si>
  <si>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</si>
  <si>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</si>
  <si>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</si>
  <si>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</si>
  <si>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</si>
  <si>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</si>
  <si>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</si>
  <si>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</si>
  <si>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</si>
  <si>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</si>
  <si>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</si>
  <si>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</si>
  <si>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</si>
  <si>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</si>
  <si>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</si>
  <si>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</si>
  <si>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</si>
  <si>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</si>
  <si>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</si>
  <si>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</si>
  <si>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</si>
  <si>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</si>
  <si>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</si>
  <si>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</si>
  <si>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</si>
  <si>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</si>
  <si>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</si>
  <si>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</si>
  <si>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</si>
  <si>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</si>
  <si>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</si>
  <si>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</si>
  <si>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</si>
  <si>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</si>
  <si>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</si>
  <si>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</si>
  <si>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</si>
  <si>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</si>
  <si>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</si>
  <si>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</si>
  <si>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</si>
  <si>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</si>
  <si>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</si>
  <si>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</si>
  <si>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</si>
  <si>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</si>
  <si>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</si>
  <si>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</si>
  <si>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</si>
  <si>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</si>
  <si>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</si>
  <si>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</si>
  <si>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</si>
  <si>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</si>
  <si>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</si>
  <si>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</si>
  <si>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</si>
  <si>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</si>
  <si>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</si>
  <si>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</si>
  <si>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</si>
  <si>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</si>
  <si>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</si>
  <si>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</si>
  <si>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</si>
  <si>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</si>
  <si>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</si>
  <si>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</si>
  <si>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</si>
  <si>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</si>
  <si>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</si>
  <si>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</si>
  <si>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</si>
  <si>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</si>
  <si>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</si>
  <si>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</si>
  <si>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</si>
  <si>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</si>
  <si>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</si>
  <si>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</si>
  <si>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</si>
  <si>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</si>
  <si>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</si>
  <si>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</si>
  <si>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</si>
  <si>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</si>
  <si>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</si>
  <si>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</si>
  <si>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</si>
  <si>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</si>
  <si>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</si>
  <si>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</si>
  <si>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</si>
  <si>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</si>
  <si>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</si>
  <si>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</si>
  <si>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</si>
  <si>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</si>
  <si>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</si>
  <si>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</si>
  <si>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</si>
  <si>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</si>
  <si>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</si>
  <si>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</si>
  <si>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</si>
  <si>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</si>
  <si>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</si>
  <si>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</si>
  <si>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</si>
  <si>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</si>
  <si>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</si>
  <si>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</si>
  <si>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</si>
  <si>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</si>
  <si>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</si>
  <si>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</si>
  <si>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</si>
  <si>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</si>
  <si>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</si>
  <si>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</si>
  <si>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</si>
  <si>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</si>
  <si>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</si>
  <si>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</si>
  <si>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</si>
  <si>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</si>
  <si>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</si>
  <si>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</si>
  <si>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</si>
  <si>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</si>
  <si>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</si>
  <si>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</si>
  <si>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</si>
  <si>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</si>
  <si>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</si>
  <si>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</si>
  <si>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</si>
  <si>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</si>
  <si>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</si>
  <si>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</si>
  <si>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</si>
  <si>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</si>
  <si>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</si>
  <si>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</si>
  <si>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</si>
  <si>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</si>
  <si>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</si>
  <si>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</si>
  <si>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</si>
  <si>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</si>
  <si>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</si>
  <si>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</si>
  <si>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</si>
  <si>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</si>
  <si>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</si>
  <si>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</si>
  <si>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</si>
  <si>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</si>
  <si>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</si>
  <si>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</si>
  <si>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</si>
  <si>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</si>
  <si>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</si>
  <si>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</si>
  <si>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</si>
  <si>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</si>
  <si>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</si>
  <si>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</si>
  <si>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</si>
  <si>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</si>
  <si>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</si>
  <si>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</si>
  <si>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</si>
  <si>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</si>
  <si>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</si>
  <si>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</si>
  <si>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</si>
  <si>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</si>
  <si>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</si>
  <si>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</si>
  <si>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</si>
  <si>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</si>
  <si>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</si>
  <si>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</si>
  <si>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</si>
  <si>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</si>
  <si>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</si>
  <si>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</si>
  <si>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</si>
  <si>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</si>
  <si>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</si>
  <si>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</si>
  <si>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</si>
  <si>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</si>
  <si>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</si>
  <si>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</si>
  <si>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</si>
  <si>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</si>
  <si>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</si>
  <si>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</si>
  <si>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</si>
  <si>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</si>
  <si>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</si>
  <si>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</si>
  <si>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</si>
  <si>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</si>
  <si>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</si>
  <si>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</si>
  <si>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</si>
  <si>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</si>
  <si>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</si>
  <si>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</si>
  <si>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</si>
  <si>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</si>
  <si>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</si>
  <si>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</si>
  <si>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</si>
  <si>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</si>
  <si>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</si>
  <si>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</si>
  <si>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</si>
  <si>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</si>
  <si>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</si>
  <si>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</si>
  <si>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</si>
  <si>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</si>
  <si>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</si>
  <si>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</si>
  <si>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</si>
  <si>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</si>
  <si>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</si>
  <si>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</si>
  <si>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</si>
  <si>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</si>
  <si>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</si>
  <si>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</si>
  <si>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</si>
  <si>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</si>
  <si>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</si>
  <si>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</si>
  <si>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</si>
  <si>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</si>
  <si>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</si>
  <si>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</si>
  <si>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</si>
  <si>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</si>
  <si>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</si>
  <si>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</si>
  <si>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</si>
  <si>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</si>
  <si>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</si>
  <si>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</si>
  <si>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</si>
  <si>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</si>
  <si>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</si>
  <si>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</si>
  <si>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</si>
  <si>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</si>
  <si>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</si>
  <si>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</si>
  <si>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</si>
  <si>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</si>
  <si>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</si>
  <si>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</si>
  <si>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</si>
  <si>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</si>
  <si>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</si>
  <si>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</si>
  <si>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</si>
  <si>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</si>
  <si>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</si>
  <si>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</si>
  <si>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</si>
  <si>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</si>
  <si>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</si>
  <si>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</si>
  <si>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</si>
  <si>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</si>
  <si>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</si>
  <si>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</si>
  <si>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</si>
  <si>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</si>
  <si>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</si>
  <si>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</si>
  <si>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</si>
  <si>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</si>
  <si>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</si>
  <si>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</si>
  <si>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</si>
  <si>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</si>
  <si>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</si>
  <si>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</si>
  <si>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</si>
  <si>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</si>
  <si>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</si>
  <si>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</si>
  <si>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</si>
  <si>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</si>
  <si>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</si>
  <si>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</si>
  <si>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</si>
  <si>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</si>
  <si>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</si>
  <si>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</si>
  <si>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</si>
  <si>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</si>
  <si>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</si>
  <si>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</si>
  <si>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</si>
  <si>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</si>
  <si>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</si>
  <si>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</si>
  <si>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</si>
  <si>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</si>
  <si>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</si>
  <si>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</si>
  <si>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</si>
  <si>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</si>
  <si>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</si>
  <si>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</si>
  <si>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</si>
  <si>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</si>
  <si>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</si>
  <si>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</si>
  <si>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</si>
  <si>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</si>
  <si>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</si>
  <si>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</si>
  <si>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</si>
  <si>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</si>
  <si>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</si>
  <si>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</si>
  <si>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</si>
  <si>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</si>
  <si>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</si>
  <si>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</si>
  <si>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</si>
  <si>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</si>
  <si>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</si>
  <si>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</si>
  <si>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</si>
  <si>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</si>
  <si>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</si>
  <si>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</si>
  <si>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</si>
  <si>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</si>
  <si>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</si>
  <si>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</si>
  <si>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</si>
  <si>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</si>
  <si>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</si>
  <si>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</si>
  <si>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</si>
  <si>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</si>
  <si>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</si>
  <si>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</si>
  <si>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</si>
  <si>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</si>
  <si>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</si>
  <si>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</si>
  <si>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</si>
  <si>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</si>
  <si>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</si>
  <si>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</si>
  <si>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</si>
  <si>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</si>
  <si>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</si>
  <si>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</si>
  <si>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</si>
  <si>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</si>
  <si>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</si>
  <si>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</si>
  <si>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</si>
  <si>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</si>
  <si>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</si>
  <si>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</si>
  <si>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</si>
  <si>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</si>
  <si>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</si>
  <si>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</si>
  <si>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</si>
  <si>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</si>
  <si>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</si>
  <si>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</si>
  <si>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</si>
  <si>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</si>
  <si>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</si>
  <si>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</si>
  <si>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</si>
  <si>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</si>
  <si>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</si>
  <si>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</si>
  <si>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</si>
  <si>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</si>
  <si>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</si>
  <si>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</si>
  <si>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</si>
  <si>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</si>
  <si>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</si>
  <si>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</si>
  <si>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</si>
  <si>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</si>
  <si>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</si>
  <si>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</si>
  <si>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</si>
  <si>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</si>
  <si>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</si>
  <si>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</si>
  <si>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</si>
  <si>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</si>
  <si>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</si>
  <si>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</si>
  <si>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</si>
  <si>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</si>
  <si>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</si>
  <si>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</si>
  <si>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</si>
  <si>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</si>
  <si>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</si>
  <si>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</si>
  <si>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</si>
  <si>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</si>
  <si>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</si>
  <si>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</si>
  <si>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</si>
  <si>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</si>
  <si>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</si>
  <si>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</si>
  <si>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</si>
  <si>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</si>
  <si>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</si>
  <si>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</si>
  <si>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</si>
  <si>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</si>
  <si>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</si>
  <si>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</si>
  <si>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</si>
  <si>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</si>
  <si>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</si>
  <si>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</si>
  <si>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</si>
  <si>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</si>
  <si>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</si>
  <si>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</si>
  <si>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</si>
  <si>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</si>
  <si>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</si>
  <si>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</si>
  <si>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</si>
  <si>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</si>
  <si>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</si>
  <si>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</si>
  <si>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</si>
  <si>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</si>
  <si>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</si>
  <si>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</si>
  <si>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</si>
  <si>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</si>
  <si>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</si>
  <si>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</si>
  <si>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</si>
  <si>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</si>
  <si>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</si>
  <si>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</si>
  <si>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</si>
  <si>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</si>
  <si>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</si>
  <si>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</si>
  <si>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</si>
  <si>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</si>
  <si>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</si>
  <si>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</si>
  <si>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</si>
  <si>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</si>
  <si>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</si>
  <si>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</si>
  <si>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</si>
  <si>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</si>
  <si>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</si>
  <si>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</si>
  <si>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</si>
  <si>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</si>
  <si>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</si>
  <si>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</si>
  <si>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</si>
  <si>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</si>
  <si>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</si>
  <si>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</si>
  <si>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</si>
  <si>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</si>
  <si>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</si>
  <si>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</si>
  <si>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</si>
  <si>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</si>
  <si>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</si>
  <si>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</si>
  <si>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</si>
  <si>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</si>
  <si>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</si>
  <si>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</si>
  <si>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</si>
  <si>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</si>
  <si>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</si>
  <si>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</si>
  <si>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</si>
  <si>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</si>
  <si>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</si>
  <si>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</si>
  <si>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</si>
  <si>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</si>
  <si>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</si>
  <si>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</si>
  <si>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</si>
  <si>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</si>
  <si>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</si>
  <si>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</si>
  <si>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</si>
  <si>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</si>
  <si>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</si>
  <si>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</si>
  <si>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</si>
  <si>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</si>
  <si>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</si>
  <si>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</si>
  <si>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</si>
  <si>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</si>
  <si>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</si>
  <si>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</si>
  <si>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</si>
  <si>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</si>
  <si>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</si>
  <si>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</si>
  <si>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</si>
  <si>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</si>
  <si>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</si>
  <si>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</si>
  <si>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</si>
  <si>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</si>
  <si>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</si>
  <si>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</si>
  <si>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</si>
  <si>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</si>
  <si>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</si>
  <si>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</si>
  <si>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</si>
  <si>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</si>
  <si>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</si>
  <si>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</si>
  <si>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</si>
  <si>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</si>
  <si>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</si>
  <si>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</si>
  <si>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</si>
  <si>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</si>
  <si>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</si>
  <si>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</si>
  <si>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</si>
  <si>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</si>
  <si>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</si>
  <si>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</si>
  <si>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</si>
  <si>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</si>
  <si>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</si>
  <si>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</si>
  <si>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</si>
  <si>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</si>
  <si>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</si>
  <si>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</si>
  <si>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</si>
  <si>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</si>
  <si>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</si>
  <si>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</si>
  <si>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</si>
  <si>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</si>
  <si>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</si>
  <si>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</si>
  <si>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</si>
  <si>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</si>
  <si>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</si>
  <si>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</si>
  <si>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</si>
  <si>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</si>
  <si>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</si>
  <si>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</si>
  <si>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</si>
  <si>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</si>
  <si>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</si>
  <si>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</si>
  <si>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</si>
  <si>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</si>
  <si>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</si>
  <si>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</si>
  <si>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</si>
  <si>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</si>
  <si>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</si>
  <si>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</si>
  <si>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</si>
  <si>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</si>
  <si>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</si>
  <si>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</si>
  <si>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</si>
  <si>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</si>
  <si>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</si>
  <si>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</si>
  <si>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</si>
  <si>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</si>
  <si>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</si>
  <si>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</si>
  <si>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</si>
  <si>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</si>
  <si>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</si>
  <si>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</si>
  <si>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</si>
  <si>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</si>
  <si>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</si>
  <si>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</si>
  <si>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</si>
  <si>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</si>
  <si>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</si>
  <si>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</si>
  <si>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</si>
  <si>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</si>
  <si>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</si>
  <si>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</si>
  <si>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</si>
  <si>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</si>
  <si>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</si>
  <si>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</si>
  <si>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</si>
  <si>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</si>
  <si>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</si>
  <si>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</si>
  <si>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</si>
  <si>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</si>
  <si>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</si>
  <si>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</si>
  <si>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</si>
  <si>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</si>
  <si>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</si>
  <si>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</si>
  <si>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</si>
  <si>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</si>
  <si>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</si>
  <si>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</si>
  <si>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</si>
  <si>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</si>
  <si>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</si>
  <si>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</si>
  <si>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</si>
  <si>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</si>
  <si>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</si>
  <si>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</si>
  <si>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</si>
  <si>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</si>
  <si>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</si>
  <si>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</si>
  <si>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</si>
  <si>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</si>
  <si>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</si>
  <si>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</si>
  <si>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</si>
  <si>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</si>
  <si>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</si>
  <si>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</si>
  <si>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</si>
  <si>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</si>
  <si>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</si>
  <si>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</si>
  <si>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</si>
  <si>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</si>
  <si>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</si>
  <si>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</si>
  <si>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</si>
  <si>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</si>
  <si>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</si>
  <si>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</si>
  <si>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</si>
  <si>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</si>
  <si>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</si>
  <si>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</si>
  <si>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</si>
  <si>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</si>
  <si>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</si>
  <si>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</si>
  <si>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</si>
  <si>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</si>
  <si>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</si>
  <si>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</si>
  <si>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</si>
  <si>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</si>
  <si>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</si>
  <si>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</si>
  <si>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</si>
  <si>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</si>
  <si>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</si>
  <si>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</si>
  <si>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</si>
  <si>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</si>
  <si>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</si>
  <si>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</si>
  <si>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</si>
  <si>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</si>
  <si>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</si>
  <si>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</si>
  <si>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</si>
  <si>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</si>
  <si>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</si>
  <si>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</si>
  <si>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</si>
  <si>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</si>
  <si>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</si>
  <si>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</si>
  <si>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</si>
  <si>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</si>
  <si>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</si>
  <si>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</si>
  <si>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</si>
  <si>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</si>
  <si>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</si>
  <si>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</si>
  <si>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</si>
  <si>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</si>
  <si>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</si>
  <si>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</si>
  <si>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</si>
  <si>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</si>
  <si>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</si>
  <si>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</si>
  <si>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</si>
  <si>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</si>
  <si>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</si>
  <si>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</si>
  <si>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</si>
  <si>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</si>
  <si>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</si>
  <si>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</si>
  <si>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</si>
  <si>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</si>
  <si>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</si>
  <si>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</si>
  <si>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</si>
  <si>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</si>
  <si>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</si>
  <si>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</si>
  <si>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</si>
  <si>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</si>
  <si>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</si>
  <si>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</si>
  <si>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</si>
  <si>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</si>
  <si>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</si>
  <si>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</si>
  <si>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</si>
  <si>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</si>
  <si>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</si>
  <si>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</si>
  <si>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</si>
  <si>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</si>
  <si>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</si>
  <si>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</si>
  <si>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</si>
  <si>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</si>
  <si>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</si>
  <si>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</si>
  <si>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</si>
  <si>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</si>
  <si>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</si>
  <si>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</si>
  <si>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</si>
  <si>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</si>
  <si>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</si>
  <si>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</si>
  <si>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</si>
  <si>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</si>
  <si>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</si>
  <si>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</si>
  <si>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</si>
  <si>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</si>
  <si>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</si>
  <si>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</si>
  <si>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</si>
  <si>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</si>
  <si>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</si>
  <si>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</si>
  <si>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</si>
  <si>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</si>
  <si>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</si>
  <si>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</si>
  <si>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</si>
  <si>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</si>
  <si>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</si>
  <si>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</si>
  <si>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</si>
  <si>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</si>
  <si>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</si>
  <si>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</si>
  <si>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</si>
  <si>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</si>
  <si>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</si>
  <si>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</si>
  <si>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</si>
  <si>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</si>
  <si>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</si>
  <si>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</si>
  <si>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</si>
  <si>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</si>
  <si>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</si>
  <si>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</si>
  <si>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</si>
  <si>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</si>
  <si>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</si>
  <si>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</si>
  <si>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</si>
  <si>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</si>
  <si>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</si>
  <si>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</si>
  <si>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</si>
  <si>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</si>
  <si>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</si>
  <si>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</si>
  <si>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</si>
  <si>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</si>
  <si>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</si>
  <si>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</si>
  <si>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</si>
  <si>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</si>
  <si>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</si>
  <si>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</si>
  <si>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</si>
  <si>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</si>
  <si>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</si>
  <si>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</si>
  <si>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</si>
  <si>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</si>
  <si>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</si>
  <si>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</si>
  <si>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</si>
  <si>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</si>
  <si>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</si>
  <si>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</si>
  <si>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</si>
  <si>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</si>
  <si>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</si>
  <si>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</si>
  <si>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</si>
  <si>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</si>
  <si>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</si>
  <si>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</si>
  <si>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</si>
  <si>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</si>
  <si>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</si>
  <si>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</si>
  <si>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</si>
  <si>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</si>
  <si>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</si>
  <si>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</si>
  <si>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</si>
  <si>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</si>
  <si>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</si>
  <si>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</si>
  <si>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</si>
  <si>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</si>
  <si>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</si>
  <si>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</si>
  <si>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</si>
  <si>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</si>
  <si>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</si>
  <si>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</si>
  <si>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</si>
  <si>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</si>
  <si>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</si>
  <si>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</si>
  <si>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</si>
  <si>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</si>
  <si>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</si>
  <si>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</si>
  <si>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</si>
  <si>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</si>
  <si>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</si>
  <si>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</si>
  <si>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</si>
  <si>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</si>
  <si>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</si>
  <si>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</si>
  <si>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</si>
  <si>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</si>
  <si>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</si>
  <si>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</si>
  <si>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</si>
  <si>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</si>
  <si>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</si>
  <si>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</si>
  <si>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</si>
  <si>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</si>
  <si>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</si>
  <si>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</si>
  <si>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</si>
  <si>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</si>
  <si>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</si>
  <si>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</si>
  <si>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</si>
  <si>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</si>
  <si>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</si>
  <si>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</si>
  <si>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</si>
  <si>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</si>
  <si>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</si>
  <si>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</si>
  <si>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</si>
  <si>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</si>
  <si>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</si>
  <si>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</si>
  <si>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</si>
  <si>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</si>
  <si>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</si>
  <si>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</si>
  <si>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</si>
  <si>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</si>
  <si>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</si>
  <si>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</si>
  <si>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</si>
  <si>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</si>
  <si>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</si>
  <si>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</si>
  <si>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</si>
  <si>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</si>
  <si>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</si>
  <si>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</si>
  <si>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</si>
  <si>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</si>
  <si>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</si>
  <si>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</si>
  <si>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</si>
  <si>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</si>
  <si>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</si>
  <si>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</si>
  <si>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</si>
  <si>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</si>
  <si>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</si>
  <si>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</si>
  <si>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</si>
  <si>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</si>
  <si>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</si>
  <si>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</si>
  <si>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</si>
  <si>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</si>
  <si>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</si>
  <si>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</si>
  <si>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</si>
  <si>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</si>
  <si>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</si>
  <si>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</si>
  <si>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</si>
  <si>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</si>
  <si>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</si>
  <si>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</si>
  <si>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</si>
  <si>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</si>
  <si>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</si>
  <si>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</si>
  <si>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</si>
  <si>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</si>
  <si>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</si>
  <si>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</si>
  <si>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</si>
  <si>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</si>
  <si>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</si>
  <si>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</si>
  <si>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</si>
  <si>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</si>
  <si>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</si>
  <si>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</si>
  <si>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</si>
  <si>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</si>
  <si>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</si>
  <si>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</si>
  <si>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</si>
  <si>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</si>
  <si>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</si>
  <si>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</si>
  <si>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</si>
  <si>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</si>
  <si>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</si>
  <si>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</si>
  <si>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</si>
  <si>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</si>
  <si>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</si>
  <si>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</si>
  <si>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</si>
  <si>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</si>
  <si>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</si>
  <si>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</si>
  <si>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</si>
  <si>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</si>
  <si>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</si>
  <si>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</si>
  <si>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</si>
  <si>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</si>
  <si>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</si>
  <si>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</si>
  <si>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</si>
  <si>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</si>
  <si>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</si>
  <si>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</si>
  <si>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</si>
  <si>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</si>
  <si>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</si>
  <si>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</si>
  <si>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</si>
  <si>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</si>
  <si>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</si>
  <si>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</si>
  <si>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</si>
  <si>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</si>
  <si>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</si>
  <si>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</si>
  <si>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</si>
  <si>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</si>
  <si>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</si>
  <si>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</si>
  <si>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</si>
  <si>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</si>
  <si>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</si>
  <si>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</si>
  <si>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</si>
  <si>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</si>
  <si>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</si>
  <si>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</si>
  <si>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</si>
  <si>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</si>
  <si>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</si>
  <si>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</si>
  <si>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</si>
  <si>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</si>
  <si>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</si>
  <si>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</si>
  <si>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</si>
  <si>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</si>
  <si>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</si>
  <si>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</si>
  <si>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</si>
  <si>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</si>
  <si>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</si>
  <si>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</si>
  <si>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</si>
  <si>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</si>
  <si>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</si>
  <si>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</si>
  <si>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</si>
  <si>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</si>
  <si>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</si>
  <si>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</si>
  <si>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</si>
  <si>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</si>
  <si>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</si>
  <si>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</si>
  <si>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</si>
  <si>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</si>
  <si>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</si>
  <si>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</si>
  <si>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</si>
  <si>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</si>
  <si>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</si>
  <si>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</si>
  <si>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</si>
  <si>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</si>
  <si>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</si>
  <si>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</si>
  <si>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</si>
  <si>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</si>
  <si>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</si>
  <si>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</si>
  <si>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</si>
  <si>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</si>
  <si>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</si>
  <si>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</si>
  <si>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</si>
  <si>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</si>
  <si>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</si>
  <si>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</si>
  <si>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</si>
  <si>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</si>
  <si>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</si>
  <si>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</si>
  <si>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</si>
  <si>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</si>
  <si>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</si>
  <si>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</si>
  <si>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</si>
  <si>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</si>
  <si>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</si>
  <si>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</si>
  <si>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</si>
  <si>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</si>
  <si>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</si>
  <si>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</si>
  <si>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</si>
  <si>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</si>
  <si>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</si>
  <si>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</si>
  <si>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</si>
  <si>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</si>
  <si>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</si>
  <si>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</si>
  <si>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</si>
  <si>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</si>
  <si>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</si>
  <si>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</si>
  <si>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</si>
  <si>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</si>
  <si>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</si>
  <si>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</si>
  <si>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</si>
  <si>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</si>
  <si>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</si>
  <si>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</si>
  <si>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</si>
  <si>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</si>
  <si>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</si>
  <si>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</si>
  <si>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</si>
  <si>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</si>
  <si>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</si>
  <si>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</si>
  <si>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</si>
  <si>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</si>
  <si>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</si>
  <si>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</si>
  <si>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</si>
  <si>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</si>
  <si>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</si>
  <si>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</si>
  <si>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</si>
  <si>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</si>
  <si>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</si>
  <si>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</si>
  <si>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</si>
  <si>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</si>
  <si>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</si>
  <si>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</si>
  <si>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</si>
  <si>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</si>
  <si>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</si>
  <si>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</si>
  <si>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</si>
  <si>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</si>
  <si>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</si>
  <si>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</si>
  <si>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</si>
  <si>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</si>
  <si>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</si>
  <si>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</si>
  <si>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</si>
  <si>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</si>
  <si>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</si>
  <si>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</si>
  <si>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</si>
  <si>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</si>
  <si>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</si>
  <si>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</si>
  <si>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</si>
  <si>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</si>
  <si>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</si>
  <si>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</si>
  <si>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</si>
  <si>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</si>
  <si>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</si>
  <si>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</si>
  <si>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</si>
  <si>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</si>
  <si>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</si>
  <si>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</si>
  <si>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</si>
  <si>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</si>
  <si>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</si>
  <si>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</si>
  <si>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</si>
  <si>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</si>
  <si>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</si>
  <si>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</si>
  <si>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</si>
  <si>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</si>
  <si>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</si>
  <si>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</si>
  <si>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</si>
  <si>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</si>
  <si>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</si>
  <si>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</si>
  <si>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</si>
  <si>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</si>
  <si>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</si>
  <si>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</si>
  <si>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</si>
  <si>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</si>
  <si>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</si>
  <si>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</si>
  <si>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</si>
  <si>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</si>
  <si>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</si>
  <si>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</si>
  <si>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</si>
  <si>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</si>
  <si>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</si>
  <si>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</si>
  <si>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</si>
  <si>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</si>
  <si>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</si>
  <si>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</si>
  <si>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</si>
  <si>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</si>
  <si>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</si>
  <si>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</si>
  <si>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</si>
  <si>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</si>
  <si>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</si>
  <si>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</si>
  <si>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</si>
  <si>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</si>
  <si>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</si>
  <si>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</si>
  <si>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</si>
  <si>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</si>
  <si>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</si>
  <si>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</si>
  <si>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</si>
  <si>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</si>
  <si>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</si>
  <si>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</si>
  <si>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</si>
  <si>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</si>
  <si>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</si>
  <si>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</si>
  <si>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</si>
  <si>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</si>
  <si>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</si>
  <si>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</si>
  <si>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</si>
  <si>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</si>
  <si>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</si>
  <si>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</si>
  <si>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</si>
  <si>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</si>
  <si>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</si>
  <si>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</si>
  <si>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</si>
  <si>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</si>
  <si>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</si>
  <si>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</si>
  <si>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</si>
  <si>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</si>
  <si>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</si>
  <si>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</si>
  <si>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</si>
  <si>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</si>
  <si>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</si>
  <si>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</si>
  <si>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</si>
  <si>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</si>
  <si>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</si>
  <si>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</si>
  <si>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</si>
  <si>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</si>
  <si>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</si>
  <si>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</si>
  <si>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</si>
  <si>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</si>
  <si>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</si>
  <si>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</si>
  <si>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</si>
  <si>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</si>
  <si>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</si>
  <si>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</si>
  <si>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</si>
  <si>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</si>
  <si>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</si>
  <si>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</si>
  <si>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</si>
  <si>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</si>
  <si>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</si>
  <si>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</si>
  <si>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</si>
  <si>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</si>
  <si>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</si>
  <si>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</si>
  <si>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</si>
  <si>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</si>
  <si>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</si>
  <si>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</si>
  <si>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</si>
  <si>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</si>
  <si>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</si>
  <si>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</si>
  <si>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</si>
  <si>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</si>
  <si>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</si>
  <si>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</si>
  <si>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</si>
  <si>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</si>
  <si>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</si>
  <si>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</si>
  <si>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</si>
  <si>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</si>
  <si>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</si>
  <si>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</si>
  <si>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</si>
  <si>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</si>
  <si>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</si>
  <si>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</si>
  <si>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</si>
  <si>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</si>
  <si>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</si>
  <si>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</si>
  <si>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</si>
  <si>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</si>
  <si>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</si>
  <si>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</si>
  <si>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</si>
  <si>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</si>
  <si>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</si>
  <si>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</si>
  <si>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</si>
  <si>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</si>
  <si>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</si>
  <si>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</si>
  <si>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</si>
  <si>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</si>
  <si>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</si>
  <si>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</si>
  <si>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</si>
  <si>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</si>
  <si>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</si>
  <si>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</si>
  <si>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</si>
  <si>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</si>
  <si>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</si>
  <si>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</si>
  <si>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</si>
  <si>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</si>
  <si>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</si>
  <si>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</si>
  <si>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</si>
  <si>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</si>
  <si>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</si>
  <si>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</si>
  <si>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</si>
  <si>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</si>
  <si>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</si>
  <si>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</si>
  <si>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</si>
  <si>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</si>
  <si>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</si>
  <si>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</si>
  <si>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</si>
  <si>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</si>
  <si>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</si>
  <si>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</si>
  <si>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</si>
  <si>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</si>
  <si>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</si>
  <si>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</si>
  <si>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</si>
  <si>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</si>
  <si>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</si>
  <si>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</si>
  <si>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</si>
  <si>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</si>
  <si>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</si>
  <si>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</si>
  <si>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</si>
  <si>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</si>
  <si>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</si>
  <si>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</si>
  <si>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</si>
  <si>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</si>
  <si>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</si>
  <si>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</si>
  <si>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</si>
  <si>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</si>
  <si>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</si>
  <si>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</si>
  <si>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</si>
  <si>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</si>
  <si>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</si>
  <si>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</si>
  <si>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</si>
  <si>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</si>
  <si>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</si>
  <si>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</si>
  <si>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</si>
  <si>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</si>
  <si>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</si>
  <si>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</si>
  <si>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</si>
  <si>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</si>
  <si>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</si>
  <si>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</si>
  <si>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</si>
  <si>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</si>
  <si>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</si>
  <si>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</si>
  <si>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</si>
  <si>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</si>
  <si>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</si>
  <si>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</si>
  <si>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</si>
  <si>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</si>
  <si>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</si>
  <si>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</si>
  <si>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</si>
  <si>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</si>
  <si>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</si>
  <si>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</si>
  <si>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</si>
  <si>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</si>
  <si>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</si>
  <si>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</si>
  <si>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</si>
  <si>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</si>
  <si>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</si>
  <si>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</si>
  <si>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</si>
  <si>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</si>
  <si>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</si>
  <si>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</si>
  <si>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</si>
  <si>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</si>
  <si>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</si>
  <si>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</si>
  <si>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</si>
  <si>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</si>
  <si>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</si>
  <si>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</si>
  <si>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</si>
  <si>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</si>
  <si>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</si>
  <si>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</si>
  <si>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</si>
  <si>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</si>
  <si>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</si>
  <si>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</si>
  <si>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</si>
  <si>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</si>
  <si>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</si>
  <si>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</si>
  <si>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</si>
  <si>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</si>
  <si>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</si>
  <si>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</si>
  <si>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</si>
  <si>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</si>
  <si>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</si>
  <si>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</si>
  <si>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</si>
  <si>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</si>
  <si>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</si>
  <si>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</si>
  <si>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</si>
  <si>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</si>
  <si>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</si>
  <si>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</si>
  <si>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</si>
  <si>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</si>
  <si>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</si>
  <si>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</si>
  <si>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</si>
  <si>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</si>
  <si>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</si>
  <si>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</si>
  <si>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</si>
  <si>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</si>
  <si>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</si>
  <si>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</si>
  <si>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</si>
  <si>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</si>
  <si>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</si>
  <si>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</si>
  <si>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</si>
  <si>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</si>
  <si>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</si>
  <si>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</si>
  <si>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</si>
  <si>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</si>
  <si>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</si>
  <si>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</si>
  <si>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</si>
  <si>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</si>
  <si>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</si>
  <si>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</si>
  <si>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</si>
  <si>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</si>
  <si>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</si>
  <si>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</si>
  <si>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</si>
  <si>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</si>
  <si>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</si>
  <si>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</si>
  <si>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</si>
  <si>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</si>
  <si>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</si>
  <si>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</si>
  <si>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</si>
  <si>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</si>
  <si>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</si>
  <si>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</si>
  <si>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</si>
  <si>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</si>
  <si>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</si>
  <si>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</si>
  <si>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</si>
  <si>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</si>
  <si>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</si>
  <si>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</si>
  <si>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</si>
  <si>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</si>
  <si>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</si>
  <si>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</si>
  <si>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</si>
  <si>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</si>
  <si>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</si>
  <si>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</si>
  <si>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</si>
  <si>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</si>
  <si>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</si>
  <si>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</si>
  <si>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</si>
  <si>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</si>
  <si>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</si>
  <si>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</si>
  <si>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</si>
  <si>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</si>
  <si>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</si>
  <si>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</si>
  <si>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</si>
  <si>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</si>
  <si>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</si>
  <si>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</si>
  <si>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</si>
  <si>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</si>
  <si>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</si>
  <si>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</si>
  <si>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</si>
  <si>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</si>
  <si>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</si>
  <si>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</si>
  <si>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</si>
  <si>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</si>
  <si>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</si>
  <si>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</si>
  <si>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</si>
  <si>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</si>
  <si>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</si>
  <si>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</si>
  <si>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</si>
  <si>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</si>
  <si>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</si>
  <si>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</si>
  <si>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</si>
  <si>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</si>
  <si>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</si>
  <si>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</si>
  <si>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</si>
  <si>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</si>
  <si>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</si>
  <si>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</si>
  <si>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</si>
  <si>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</si>
  <si>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</si>
  <si>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</si>
  <si>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</si>
  <si>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</si>
  <si>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</si>
  <si>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</si>
  <si>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</si>
  <si>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</si>
  <si>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</si>
  <si>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</si>
  <si>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</si>
  <si>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</si>
  <si>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</si>
  <si>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</si>
  <si>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</si>
  <si>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</si>
  <si>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</si>
  <si>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</si>
  <si>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</si>
  <si>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</si>
  <si>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</si>
  <si>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</si>
  <si>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</si>
  <si>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</si>
  <si>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</si>
  <si>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</si>
  <si>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</si>
  <si>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</si>
  <si>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</si>
  <si>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</si>
  <si>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</si>
  <si>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</si>
  <si>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</si>
  <si>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</si>
  <si>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</si>
  <si>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</si>
  <si>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</si>
  <si>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</si>
  <si>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</si>
  <si>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</si>
  <si>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</si>
  <si>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</si>
  <si>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</si>
  <si>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</si>
  <si>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</si>
  <si>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</si>
  <si>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</si>
  <si>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</si>
  <si>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</si>
  <si>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</si>
  <si>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</si>
  <si>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</si>
  <si>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</si>
  <si>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</si>
  <si>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</si>
  <si>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</si>
  <si>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</si>
  <si>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</si>
  <si>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</si>
  <si>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</si>
  <si>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</si>
  <si>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</si>
  <si>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</si>
  <si>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</si>
  <si>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</si>
  <si>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</si>
  <si>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</si>
  <si>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</si>
  <si>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</si>
  <si>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</si>
  <si>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</si>
  <si>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</si>
  <si>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</si>
  <si>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</si>
  <si>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</si>
  <si>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</si>
  <si>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</si>
  <si>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</si>
  <si>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</si>
  <si>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</si>
  <si>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</si>
  <si>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</si>
  <si>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</si>
  <si>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</si>
  <si>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</si>
  <si>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</si>
  <si>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</si>
  <si>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</si>
  <si>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</si>
  <si>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</si>
  <si>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</si>
  <si>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</si>
  <si>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</si>
  <si>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</si>
  <si>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</si>
  <si>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</si>
  <si>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</si>
  <si>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</si>
  <si>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</si>
  <si>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</si>
  <si>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</si>
  <si>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</si>
  <si>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</si>
  <si>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</si>
  <si>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</si>
  <si>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</si>
  <si>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</si>
  <si>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</si>
  <si>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</si>
  <si>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</si>
  <si>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</si>
  <si>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</si>
  <si>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</si>
  <si>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</si>
  <si>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</si>
  <si>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</si>
  <si>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</si>
  <si>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</si>
  <si>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</si>
  <si>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</si>
  <si>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</si>
  <si>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</si>
  <si>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</si>
  <si>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</si>
  <si>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</si>
  <si>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</si>
  <si>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</si>
  <si>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</si>
  <si>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</si>
  <si>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</si>
  <si>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</si>
  <si>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</si>
  <si>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</si>
  <si>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</si>
  <si>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</si>
  <si>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</si>
  <si>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</si>
  <si>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</si>
  <si>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</si>
  <si>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</si>
  <si>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</si>
  <si>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</si>
  <si>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</si>
  <si>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</si>
  <si>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</si>
  <si>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</si>
  <si>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</si>
  <si>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</si>
  <si>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</si>
  <si>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</si>
  <si>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</si>
  <si>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</si>
  <si>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</si>
  <si>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</si>
  <si>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</si>
  <si>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</si>
  <si>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</si>
  <si>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</si>
  <si>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</si>
  <si>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</si>
  <si>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</si>
  <si>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</si>
  <si>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</si>
  <si>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</si>
  <si>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</si>
  <si>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</si>
  <si>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</si>
  <si>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</si>
  <si>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</si>
  <si>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</si>
  <si>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</si>
  <si>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</si>
  <si>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</si>
  <si>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</si>
  <si>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</si>
  <si>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</si>
  <si>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</si>
  <si>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</si>
  <si>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</si>
  <si>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</si>
  <si>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</si>
  <si>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</si>
  <si>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</si>
  <si>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</si>
  <si>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</si>
  <si>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</si>
  <si>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</si>
  <si>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</si>
  <si>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</si>
  <si>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</si>
  <si>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</si>
  <si>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</si>
  <si>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</si>
  <si>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</si>
  <si>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</si>
  <si>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</si>
  <si>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</si>
  <si>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</si>
  <si>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</si>
  <si>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</si>
  <si>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</si>
  <si>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</si>
  <si>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</si>
  <si>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</si>
  <si>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</si>
  <si>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</si>
  <si>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</si>
  <si>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</si>
  <si>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</si>
  <si>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</si>
  <si>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</si>
  <si>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</si>
  <si>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</si>
  <si>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</si>
  <si>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</si>
  <si>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</si>
  <si>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</si>
  <si>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</si>
  <si>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</si>
  <si>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</si>
  <si>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</si>
  <si>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</si>
  <si>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</si>
  <si>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</si>
  <si>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</si>
  <si>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</si>
  <si>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</si>
  <si>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</si>
  <si>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</si>
  <si>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</si>
  <si>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</si>
  <si>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</si>
  <si>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</si>
  <si>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</si>
  <si>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</si>
  <si>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</si>
  <si>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</si>
  <si>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</si>
  <si>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</si>
  <si>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</si>
  <si>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</si>
  <si>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</si>
  <si>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</si>
  <si>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</si>
  <si>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</si>
  <si>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</si>
  <si>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</si>
  <si>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</si>
  <si>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</si>
  <si>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</si>
  <si>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</si>
  <si>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</si>
  <si>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</si>
  <si>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</si>
  <si>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</si>
  <si>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</si>
  <si>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</si>
  <si>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</si>
  <si>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</si>
  <si>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</si>
  <si>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</si>
  <si>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</si>
  <si>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</si>
  <si>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</si>
  <si>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</si>
  <si>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</si>
  <si>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</si>
  <si>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</si>
  <si>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</si>
  <si>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</si>
  <si>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</si>
  <si>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</si>
  <si>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</si>
  <si>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</si>
  <si>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</si>
  <si>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</si>
  <si>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</si>
  <si>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</si>
  <si>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</si>
  <si>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</si>
  <si>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</si>
  <si>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</si>
  <si>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</si>
  <si>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</si>
  <si>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</si>
  <si>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</si>
  <si>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</si>
  <si>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</si>
  <si>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</si>
  <si>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</si>
  <si>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</si>
  <si>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</si>
  <si>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</si>
  <si>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</si>
  <si>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</si>
  <si>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</si>
  <si>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</si>
  <si>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</si>
  <si>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</si>
  <si>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</si>
  <si>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</si>
  <si>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</si>
  <si>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</si>
  <si>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</si>
  <si>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</si>
  <si>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</si>
  <si>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</si>
  <si>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</si>
  <si>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</si>
  <si>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</si>
  <si>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</si>
  <si>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</si>
  <si>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</si>
  <si>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</si>
  <si>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</si>
  <si>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</si>
  <si>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</si>
  <si>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</si>
  <si>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</si>
  <si>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</si>
  <si>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</si>
  <si>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</si>
  <si>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</si>
  <si>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</si>
  <si>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</si>
  <si>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</si>
  <si>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</si>
  <si>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</si>
  <si>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</si>
  <si>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</si>
  <si>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</si>
  <si>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</si>
  <si>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</si>
  <si>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</si>
  <si>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</si>
  <si>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</si>
  <si>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</si>
  <si>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</si>
  <si>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</si>
  <si>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</si>
  <si>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</si>
  <si>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</si>
  <si>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</si>
  <si>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</si>
  <si>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</si>
  <si>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</si>
  <si>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</si>
  <si>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</si>
  <si>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</si>
  <si>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</si>
  <si>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</si>
  <si>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</si>
  <si>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</si>
  <si>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</si>
  <si>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</si>
  <si>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</si>
  <si>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</si>
  <si>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</si>
  <si>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</si>
  <si>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</si>
  <si>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</si>
  <si>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</si>
  <si>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</si>
  <si>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</si>
  <si>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</si>
  <si>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</si>
  <si>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</si>
  <si>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</si>
  <si>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</si>
  <si>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</si>
  <si>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</si>
  <si>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</si>
  <si>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</si>
  <si>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</si>
  <si>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</si>
  <si>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</si>
  <si>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</si>
  <si>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</si>
  <si>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</si>
  <si>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</si>
  <si>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</si>
  <si>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</si>
  <si>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</si>
  <si>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</si>
  <si>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</si>
  <si>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</si>
  <si>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</si>
  <si>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</si>
  <si>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</si>
  <si>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</si>
  <si>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</si>
  <si>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</si>
  <si>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</si>
  <si>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</si>
  <si>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</si>
  <si>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</si>
  <si>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</si>
  <si>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</si>
  <si>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</si>
  <si>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</si>
  <si>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</si>
  <si>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</si>
  <si>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</si>
  <si>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</si>
  <si>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</si>
  <si>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</si>
  <si>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</si>
  <si>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</si>
  <si>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</si>
  <si>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</si>
  <si>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</si>
  <si>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</si>
  <si>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</si>
  <si>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</si>
  <si>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</si>
  <si>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</si>
  <si>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</si>
  <si>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</si>
  <si>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</si>
  <si>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</si>
  <si>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</si>
  <si>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</si>
  <si>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</si>
  <si>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</si>
  <si>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</si>
  <si>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</si>
  <si>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</si>
  <si>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</si>
  <si>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</si>
  <si>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</si>
  <si>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</si>
  <si>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</si>
  <si>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</si>
  <si>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</si>
  <si>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</si>
  <si>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</si>
  <si>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</si>
  <si>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</si>
  <si>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</si>
  <si>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</si>
  <si>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</si>
  <si>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</si>
  <si>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</si>
  <si>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</si>
  <si>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</si>
  <si>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</si>
  <si>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</si>
  <si>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</si>
  <si>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</si>
  <si>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</si>
  <si>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</si>
  <si>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</si>
  <si>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</si>
  <si>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</si>
  <si>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</si>
  <si>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</si>
  <si>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</si>
  <si>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</si>
  <si>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</si>
  <si>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</si>
  <si>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</si>
  <si>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</si>
  <si>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</si>
  <si>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</si>
  <si>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</si>
  <si>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</si>
  <si>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</si>
  <si>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</si>
  <si>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</si>
  <si>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</si>
  <si>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</si>
  <si>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</si>
  <si>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</si>
  <si>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</si>
  <si>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</si>
  <si>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</si>
  <si>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</si>
  <si>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</si>
  <si>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</si>
  <si>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</si>
  <si>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</si>
  <si>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</si>
  <si>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</si>
  <si>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</si>
  <si>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</si>
  <si>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</si>
  <si>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</si>
  <si>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</si>
  <si>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</si>
  <si>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</si>
  <si>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</si>
  <si>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</si>
  <si>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</si>
  <si>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</si>
  <si>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</si>
  <si>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</si>
  <si>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</si>
  <si>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</si>
  <si>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</si>
  <si>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</si>
  <si>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</si>
  <si>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</si>
  <si>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</si>
  <si>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</si>
  <si>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</si>
  <si>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</si>
  <si>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</si>
  <si>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</si>
  <si>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</si>
  <si>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</si>
  <si>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</si>
  <si>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</si>
  <si>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</si>
  <si>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</si>
  <si>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</si>
  <si>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</si>
  <si>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</si>
  <si>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</si>
  <si>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</si>
  <si>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</si>
  <si>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</si>
  <si>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</si>
  <si>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</si>
  <si>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</si>
  <si>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</si>
  <si>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</si>
  <si>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</si>
  <si>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</si>
  <si>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</si>
  <si>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</si>
  <si>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</si>
  <si>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</si>
  <si>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</si>
  <si>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</si>
  <si>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</si>
  <si>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</si>
  <si>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</si>
  <si>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</si>
  <si>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</si>
  <si>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</si>
  <si>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</si>
  <si>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</si>
  <si>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</si>
  <si>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</si>
  <si>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</si>
  <si>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</si>
  <si>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</si>
  <si>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</si>
  <si>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</si>
  <si>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</si>
  <si>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</si>
  <si>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</si>
  <si>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</si>
  <si>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</si>
  <si>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</si>
  <si>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</si>
  <si>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</si>
  <si>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</si>
  <si>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</si>
  <si>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</si>
  <si>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</si>
  <si>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</si>
  <si>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</si>
  <si>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</si>
  <si>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</si>
  <si>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</si>
  <si>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</si>
  <si>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</si>
  <si>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</si>
  <si>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</si>
  <si>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</si>
  <si>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</si>
  <si>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</si>
  <si>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</si>
  <si>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</si>
  <si>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</si>
  <si>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</si>
  <si>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</si>
  <si>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</si>
  <si>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</si>
  <si>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</si>
  <si>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</si>
  <si>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</si>
  <si>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</si>
  <si>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</si>
  <si>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</si>
  <si>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</si>
  <si>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</si>
  <si>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</si>
  <si>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</si>
  <si>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</si>
  <si>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</si>
  <si>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</si>
  <si>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</si>
  <si>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</si>
  <si>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</si>
  <si>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</si>
  <si>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</si>
  <si>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</si>
  <si>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</si>
  <si>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</si>
  <si>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</si>
  <si>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</si>
  <si>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</si>
  <si>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</si>
  <si>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</si>
  <si>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</si>
  <si>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</si>
  <si>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</si>
  <si>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</si>
  <si>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</si>
  <si>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</si>
  <si>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</si>
  <si>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</si>
  <si>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</si>
  <si>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</si>
  <si>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</si>
  <si>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</si>
  <si>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</si>
  <si>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</si>
  <si>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</si>
  <si>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</si>
  <si>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</si>
  <si>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</si>
  <si>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</si>
  <si>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</si>
  <si>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</si>
  <si>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</si>
  <si>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</si>
  <si>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</si>
  <si>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</si>
  <si>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</si>
  <si>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</si>
  <si>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</si>
  <si>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</si>
  <si>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</si>
  <si>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</si>
  <si>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</si>
  <si>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</si>
  <si>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</si>
  <si>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</si>
  <si>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</si>
  <si>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</si>
  <si>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</si>
  <si>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</si>
  <si>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</si>
  <si>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</si>
  <si>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</si>
  <si>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</si>
  <si>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</si>
  <si>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</si>
  <si>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</si>
  <si>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</si>
  <si>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</si>
  <si>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</si>
  <si>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</si>
  <si>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</si>
  <si>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</si>
  <si>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</si>
  <si>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</si>
  <si>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</si>
  <si>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</si>
  <si>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</si>
  <si>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</si>
  <si>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</si>
  <si>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</si>
  <si>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</si>
  <si>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</si>
  <si>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</si>
  <si>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</si>
  <si>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</si>
  <si>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</si>
  <si>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</si>
  <si>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</si>
  <si>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</si>
  <si>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</si>
  <si>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</si>
  <si>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</si>
  <si>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</si>
  <si>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</si>
  <si>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</si>
  <si>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</si>
  <si>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</si>
  <si>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</si>
  <si>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</si>
  <si>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</si>
  <si>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</si>
  <si>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</si>
  <si>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</si>
  <si>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</si>
  <si>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</si>
  <si>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</si>
  <si>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</si>
  <si>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</si>
  <si>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</si>
  <si>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</si>
  <si>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</si>
  <si>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</si>
  <si>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</si>
  <si>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</si>
  <si>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</si>
  <si>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</si>
  <si>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</si>
  <si>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</si>
  <si>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</si>
  <si>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</si>
  <si>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</si>
  <si>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</si>
  <si>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</si>
  <si>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</si>
  <si>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</si>
  <si>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</si>
  <si>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</si>
  <si>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</si>
  <si>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</si>
  <si>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</si>
  <si>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</si>
  <si>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</si>
  <si>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</si>
  <si>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</si>
  <si>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</si>
  <si>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</si>
  <si>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</si>
  <si>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</si>
  <si>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</si>
  <si>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</si>
  <si>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</si>
  <si>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</si>
  <si>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</si>
  <si>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</si>
  <si>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</si>
  <si>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</si>
  <si>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</si>
  <si>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</si>
  <si>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</si>
  <si>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</si>
  <si>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</si>
  <si>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</si>
  <si>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</si>
  <si>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</si>
  <si>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</si>
  <si>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</si>
  <si>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</si>
  <si>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</si>
  <si>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</si>
  <si>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</si>
  <si>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</si>
  <si>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</si>
  <si>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</si>
  <si>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</si>
  <si>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</si>
  <si>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</si>
  <si>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</si>
  <si>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</si>
  <si>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</si>
  <si>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</si>
  <si>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</si>
  <si>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</si>
  <si>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</si>
  <si>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</si>
  <si>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</si>
  <si>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</si>
  <si>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</si>
  <si>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</si>
  <si>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</si>
  <si>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</si>
  <si>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</si>
  <si>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</si>
  <si>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</si>
  <si>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</si>
  <si>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</si>
  <si>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</si>
  <si>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</si>
  <si>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</si>
  <si>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</si>
  <si>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</si>
  <si>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</si>
  <si>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</si>
  <si>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</si>
  <si>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</si>
  <si>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</si>
  <si>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</si>
  <si>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</si>
  <si>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</si>
  <si>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</si>
  <si>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</si>
  <si>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</si>
  <si>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</si>
  <si>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</si>
  <si>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</si>
  <si>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</si>
  <si>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</si>
  <si>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</si>
  <si>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</si>
  <si>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</si>
  <si>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</si>
  <si>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</si>
  <si>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</si>
  <si>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</si>
  <si>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</si>
  <si>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</si>
  <si>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</si>
  <si>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</si>
  <si>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</si>
  <si>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</si>
  <si>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</si>
  <si>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</si>
  <si>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</si>
  <si>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</si>
  <si>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</si>
  <si>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</si>
  <si>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</si>
  <si>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</si>
  <si>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</si>
  <si>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</si>
  <si>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</si>
  <si>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</si>
  <si>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</si>
  <si>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</si>
  <si>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</si>
  <si>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</si>
  <si>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</si>
  <si>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</si>
  <si>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</si>
  <si>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</si>
  <si>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</si>
  <si>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</si>
  <si>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</si>
  <si>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</si>
  <si>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</si>
  <si>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</si>
  <si>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</si>
  <si>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</si>
  <si>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</si>
  <si>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</si>
  <si>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</si>
  <si>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</si>
  <si>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</si>
  <si>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</si>
  <si>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</si>
  <si>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</si>
  <si>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</si>
  <si>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</si>
  <si>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</si>
  <si>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</si>
  <si>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</si>
  <si>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</si>
  <si>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</si>
  <si>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</si>
  <si>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</si>
  <si>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</si>
  <si>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</si>
  <si>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</si>
  <si>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</si>
  <si>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</si>
  <si>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</si>
  <si>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</si>
  <si>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</si>
  <si>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</si>
  <si>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</si>
  <si>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</si>
  <si>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</si>
  <si>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</si>
  <si>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</si>
  <si>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</si>
  <si>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</si>
  <si>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</si>
  <si>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</si>
  <si>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</si>
  <si>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</si>
  <si>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</si>
  <si>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</si>
  <si>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</si>
  <si>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</si>
  <si>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</si>
  <si>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</si>
  <si>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</si>
  <si>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</si>
  <si>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</si>
  <si>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</si>
  <si>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</si>
  <si>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</si>
  <si>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</si>
  <si>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</si>
  <si>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</si>
  <si>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</si>
  <si>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</si>
  <si>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</si>
  <si>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</si>
  <si>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</si>
  <si>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</si>
  <si>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</si>
  <si>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</si>
  <si>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</si>
  <si>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</si>
  <si>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</si>
  <si>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</si>
  <si>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</si>
  <si>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</si>
  <si>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</si>
  <si>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</si>
  <si>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</si>
  <si>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</si>
  <si>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</si>
  <si>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</si>
  <si>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</si>
  <si>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</si>
  <si>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</si>
  <si>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</si>
  <si>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</si>
  <si>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</si>
  <si>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</si>
  <si>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</si>
  <si>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</si>
  <si>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</si>
  <si>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</si>
  <si>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</si>
  <si>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</si>
  <si>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</si>
  <si>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</si>
  <si>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</si>
  <si>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</si>
  <si>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</si>
  <si>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</si>
  <si>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</si>
  <si>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</si>
  <si>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</si>
  <si>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</si>
  <si>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</si>
  <si>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</si>
  <si>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</si>
  <si>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</si>
  <si>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</si>
  <si>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</si>
  <si>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</si>
  <si>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</si>
  <si>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</si>
  <si>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</si>
  <si>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</si>
  <si>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</si>
  <si>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</si>
  <si>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</si>
  <si>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</si>
  <si>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</si>
  <si>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</si>
  <si>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</si>
  <si>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</si>
  <si>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</si>
  <si>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</si>
  <si>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</si>
  <si>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</si>
  <si>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</si>
  <si>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</si>
  <si>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</si>
  <si>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</si>
  <si>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</si>
  <si>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</si>
  <si>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</si>
  <si>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</si>
  <si>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</si>
  <si>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</si>
  <si>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</si>
  <si>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</si>
  <si>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</si>
  <si>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</si>
  <si>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</si>
  <si>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</si>
  <si>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</si>
  <si>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</si>
  <si>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</si>
  <si>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</si>
  <si>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</si>
  <si>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</si>
  <si>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</si>
  <si>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</si>
  <si>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</si>
  <si>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</si>
  <si>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</si>
  <si>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</si>
  <si>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</si>
  <si>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</si>
  <si>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</si>
  <si>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</si>
  <si>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</si>
  <si>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</si>
  <si>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</si>
  <si>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</si>
  <si>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</si>
  <si>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</si>
  <si>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</si>
  <si>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</si>
  <si>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</si>
  <si>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</si>
  <si>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</si>
  <si>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</si>
  <si>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</si>
  <si>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</si>
  <si>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</si>
  <si>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</si>
  <si>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</si>
  <si>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</si>
  <si>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</si>
  <si>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</si>
  <si>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</si>
  <si>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</si>
  <si>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</si>
  <si>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</si>
  <si>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</si>
  <si>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</si>
  <si>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</si>
  <si>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</si>
  <si>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</si>
  <si>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</si>
  <si>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</si>
  <si>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</si>
  <si>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</si>
  <si>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</si>
  <si>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</si>
  <si>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</si>
  <si>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</si>
  <si>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</si>
  <si>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</si>
  <si>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</si>
  <si>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</si>
  <si>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</si>
  <si>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</si>
  <si>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</si>
  <si>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</si>
  <si>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</si>
  <si>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</si>
  <si>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</si>
  <si>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</si>
  <si>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</si>
  <si>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</si>
  <si>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</si>
  <si>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</si>
  <si>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</si>
  <si>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</si>
  <si>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</si>
  <si>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</si>
  <si>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</si>
  <si>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</si>
  <si>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</si>
  <si>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</si>
  <si>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</si>
  <si>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</si>
  <si>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</si>
  <si>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</si>
  <si>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</si>
  <si>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</si>
  <si>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</si>
  <si>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</si>
  <si>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</si>
  <si>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</si>
  <si>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</si>
  <si>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</si>
  <si>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</si>
  <si>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</si>
  <si>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</si>
  <si>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</si>
  <si>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</si>
  <si>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</si>
  <si>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</si>
  <si>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</si>
  <si>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</si>
  <si>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</si>
  <si>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</si>
  <si>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</si>
  <si>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</si>
  <si>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</si>
  <si>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</si>
  <si>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</si>
  <si>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</si>
  <si>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</si>
  <si>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</si>
  <si>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</si>
  <si>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</si>
  <si>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</si>
  <si>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</si>
  <si>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</si>
  <si>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</si>
  <si>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</si>
  <si>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</si>
  <si>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</si>
  <si>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</si>
  <si>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</si>
  <si>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</si>
  <si>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</si>
  <si>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</si>
  <si>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</si>
  <si>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</si>
  <si>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</si>
  <si>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</si>
  <si>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</si>
  <si>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</si>
  <si>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</si>
  <si>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</si>
  <si>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</si>
  <si>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</si>
  <si>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</si>
  <si>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</si>
  <si>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</si>
  <si>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</si>
  <si>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</si>
  <si>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</si>
  <si>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</si>
  <si>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</si>
  <si>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</si>
  <si>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</si>
  <si>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</si>
  <si>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</si>
  <si>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</si>
  <si>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</si>
  <si>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</si>
  <si>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</si>
  <si>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</si>
  <si>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</si>
  <si>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</si>
  <si>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</si>
  <si>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</si>
  <si>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</si>
  <si>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</si>
  <si>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</si>
  <si>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</si>
  <si>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</si>
  <si>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</si>
  <si>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</si>
  <si>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</si>
  <si>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</si>
  <si>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</si>
  <si>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</si>
  <si>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</si>
  <si>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</si>
  <si>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</si>
  <si>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</si>
  <si>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</si>
  <si>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</si>
  <si>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</si>
  <si>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</si>
  <si>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</si>
  <si>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</si>
  <si>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</si>
  <si>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</si>
  <si>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</si>
  <si>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</si>
  <si>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</si>
  <si>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</si>
  <si>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</si>
  <si>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</si>
  <si>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</si>
  <si>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</si>
  <si>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</si>
  <si>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</si>
  <si>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</si>
  <si>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</si>
  <si>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</si>
  <si>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</si>
  <si>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</si>
  <si>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</si>
  <si>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</si>
  <si>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</si>
  <si>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</si>
  <si>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</si>
  <si>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</si>
  <si>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</si>
  <si>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</si>
  <si>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</si>
  <si>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</si>
  <si>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</si>
  <si>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</si>
  <si>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</si>
  <si>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</si>
  <si>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</si>
  <si>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</si>
  <si>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</si>
  <si>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</si>
  <si>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</si>
  <si>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</si>
  <si>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</si>
  <si>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</si>
  <si>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</si>
  <si>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</si>
  <si>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</si>
  <si>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</si>
  <si>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</si>
  <si>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</si>
  <si>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</si>
  <si>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</si>
  <si>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</si>
  <si>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</si>
  <si>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</si>
  <si>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</si>
  <si>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</si>
  <si>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</si>
  <si>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</si>
  <si>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</si>
  <si>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</si>
  <si>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</si>
  <si>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</si>
  <si>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</si>
  <si>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</si>
  <si>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</si>
  <si>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</si>
  <si>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</si>
  <si>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</si>
  <si>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</si>
  <si>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</si>
  <si>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</si>
  <si>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</si>
  <si>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</si>
  <si>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</si>
  <si>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</si>
  <si>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</si>
  <si>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</si>
  <si>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</si>
  <si>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</si>
  <si>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</si>
  <si>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</si>
  <si>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</si>
  <si>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</si>
  <si>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</si>
  <si>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</si>
  <si>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</si>
  <si>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</si>
  <si>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</si>
  <si>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</si>
  <si>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</si>
  <si>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</si>
  <si>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</si>
  <si>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</si>
  <si>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</si>
  <si>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</si>
  <si>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</si>
  <si>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</si>
  <si>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</si>
  <si>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</si>
  <si>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</si>
  <si>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</si>
  <si>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</si>
  <si>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</si>
  <si>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</si>
  <si>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</si>
  <si>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</si>
  <si>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</si>
  <si>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</si>
  <si>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</si>
  <si>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</si>
  <si>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</si>
  <si>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</si>
  <si>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</si>
  <si>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</si>
  <si>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</si>
  <si>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</si>
  <si>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</si>
  <si>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</si>
  <si>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</si>
  <si>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</si>
  <si>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</si>
  <si>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</si>
  <si>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</si>
  <si>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</si>
  <si>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</si>
  <si>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</si>
  <si>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</si>
  <si>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</si>
  <si>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</si>
  <si>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</si>
  <si>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</si>
  <si>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</si>
  <si>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</si>
  <si>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</si>
  <si>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</si>
  <si>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</si>
  <si>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</si>
  <si>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</si>
  <si>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</si>
  <si>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</si>
  <si>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</si>
  <si>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</si>
  <si>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</si>
  <si>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</si>
  <si>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</si>
  <si>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</si>
  <si>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</si>
  <si>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</si>
  <si>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</si>
  <si>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</si>
  <si>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</si>
  <si>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</si>
  <si>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</si>
  <si>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</si>
  <si>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</si>
  <si>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</si>
  <si>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</si>
  <si>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</si>
  <si>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</si>
  <si>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</si>
  <si>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</si>
  <si>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</si>
  <si>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</si>
  <si>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</si>
  <si>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</si>
  <si>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</si>
  <si>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</si>
  <si>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</si>
  <si>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</si>
  <si>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</si>
  <si>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</si>
  <si>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</si>
  <si>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</si>
  <si>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</si>
  <si>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</si>
  <si>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</si>
  <si>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</si>
  <si>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</si>
  <si>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</si>
  <si>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</si>
  <si>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</si>
  <si>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</si>
  <si>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</si>
  <si>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</si>
  <si>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</si>
  <si>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</si>
  <si>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</si>
  <si>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</si>
  <si>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</si>
  <si>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</si>
  <si>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</si>
  <si>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</si>
  <si>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</si>
  <si>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</si>
  <si>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</si>
  <si>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</si>
  <si>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</si>
  <si>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</si>
  <si>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</si>
  <si>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</si>
  <si>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</si>
  <si>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</si>
  <si>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</si>
  <si>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</si>
  <si>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</si>
  <si>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</si>
  <si>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</si>
  <si>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</si>
  <si>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</si>
  <si>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</si>
  <si>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</si>
  <si>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</si>
  <si>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</si>
  <si>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</si>
  <si>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</si>
  <si>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</si>
  <si>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</si>
  <si>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</si>
  <si>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</si>
  <si>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</si>
  <si>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</si>
  <si>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</si>
  <si>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</si>
  <si>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</si>
  <si>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</si>
  <si>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</si>
  <si>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</si>
  <si>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</si>
  <si>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</si>
  <si>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</si>
  <si>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</si>
  <si>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</si>
  <si>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</si>
  <si>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</si>
  <si>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</si>
  <si>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</si>
  <si>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</si>
  <si>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</si>
  <si>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</si>
  <si>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</si>
  <si>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</si>
  <si>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</si>
  <si>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</si>
  <si>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</si>
  <si>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</si>
  <si>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</si>
  <si>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</si>
  <si>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</si>
  <si>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</si>
  <si>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</si>
  <si>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</si>
  <si>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</si>
  <si>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</si>
  <si>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</si>
  <si>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</si>
  <si>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</si>
  <si>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</si>
  <si>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</si>
  <si>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</si>
  <si>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</si>
  <si>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</si>
  <si>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</si>
  <si>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</si>
  <si>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</si>
  <si>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</si>
  <si>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</si>
  <si>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</si>
  <si>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</si>
  <si>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</si>
  <si>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</si>
  <si>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</si>
  <si>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</si>
  <si>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</si>
  <si>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</si>
  <si>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</si>
  <si>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</si>
  <si>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</si>
  <si>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</si>
  <si>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</si>
  <si>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</si>
  <si>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</si>
  <si>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</si>
  <si>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</si>
  <si>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</si>
  <si>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</si>
  <si>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</si>
  <si>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</si>
  <si>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</si>
  <si>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</si>
  <si>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</si>
  <si>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</si>
  <si>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</si>
  <si>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</si>
  <si>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</si>
  <si>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</si>
  <si>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</si>
  <si>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</si>
  <si>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</si>
  <si>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</si>
  <si>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</si>
  <si>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</si>
  <si>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</si>
  <si>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</si>
  <si>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</si>
  <si>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</si>
  <si>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</si>
  <si>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</si>
  <si>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</si>
  <si>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</si>
  <si>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</si>
  <si>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</si>
  <si>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</si>
  <si>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</si>
  <si>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</si>
  <si>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</si>
  <si>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</si>
  <si>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</si>
  <si>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</si>
  <si>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</si>
  <si>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</si>
  <si>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</si>
  <si>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</si>
  <si>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</si>
  <si>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</si>
  <si>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</si>
  <si>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</si>
  <si>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</si>
  <si>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</si>
  <si>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</si>
  <si>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</si>
  <si>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</si>
  <si>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</si>
  <si>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</si>
  <si>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</si>
  <si>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</si>
  <si>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</si>
  <si>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</si>
  <si>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</si>
  <si>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</si>
  <si>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</si>
  <si>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</si>
  <si>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</si>
  <si>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</si>
  <si>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</si>
  <si>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</si>
  <si>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</si>
  <si>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</si>
  <si>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</si>
  <si>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</si>
  <si>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</si>
  <si>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</si>
  <si>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</si>
  <si>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</si>
  <si>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</si>
  <si>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</si>
  <si>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</si>
  <si>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</si>
  <si>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</si>
  <si>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</si>
  <si>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</si>
  <si>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</si>
  <si>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</si>
  <si>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</si>
  <si>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</si>
  <si>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</si>
  <si>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</si>
  <si>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</si>
  <si>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</si>
  <si>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</si>
  <si>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</si>
  <si>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</si>
  <si>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</si>
  <si>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</si>
  <si>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</si>
  <si>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</si>
  <si>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</si>
  <si>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</si>
  <si>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</si>
  <si>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</si>
  <si>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</si>
  <si>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</si>
  <si>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</si>
  <si>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</si>
  <si>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</si>
  <si>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</si>
  <si>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</si>
  <si>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</si>
  <si>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</si>
  <si>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</si>
  <si>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</si>
  <si>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</si>
  <si>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</si>
  <si>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</si>
  <si>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</si>
  <si>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</si>
  <si>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</si>
  <si>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</si>
  <si>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</si>
  <si>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</si>
  <si>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</si>
  <si>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</si>
  <si>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</si>
  <si>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</si>
  <si>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</si>
  <si>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</si>
  <si>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</si>
  <si>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</si>
  <si>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</si>
  <si>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</si>
  <si>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</si>
  <si>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</si>
  <si>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</si>
  <si>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</si>
  <si>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</si>
  <si>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</si>
  <si>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</si>
  <si>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</si>
  <si>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</si>
  <si>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</si>
  <si>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</si>
  <si>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</si>
  <si>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</si>
  <si>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</si>
  <si>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</si>
  <si>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</si>
  <si>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</si>
  <si>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</si>
  <si>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</si>
  <si>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</si>
  <si>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</si>
  <si>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</si>
  <si>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</si>
  <si>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</si>
  <si>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</si>
  <si>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</si>
  <si>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</si>
  <si>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</si>
  <si>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</si>
  <si>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</si>
  <si>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</si>
  <si>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</si>
  <si>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</si>
  <si>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</si>
  <si>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</si>
  <si>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</si>
  <si>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</si>
  <si>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</si>
  <si>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</si>
  <si>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</si>
  <si>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</si>
  <si>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</si>
  <si>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</si>
  <si>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</si>
  <si>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</si>
  <si>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</si>
  <si>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</si>
  <si>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</si>
  <si>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</si>
  <si>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</si>
  <si>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</si>
  <si>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</si>
  <si>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</si>
  <si>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</si>
  <si>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</si>
  <si>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</si>
  <si>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</si>
  <si>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</si>
  <si>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</si>
  <si>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</si>
  <si>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</si>
  <si>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</si>
  <si>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</si>
  <si>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</si>
  <si>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</si>
  <si>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</si>
  <si>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</si>
  <si>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</si>
  <si>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</si>
  <si>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</si>
  <si>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</si>
  <si>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</si>
  <si>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</si>
  <si>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</si>
  <si>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</si>
  <si>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</si>
  <si>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</si>
  <si>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</si>
  <si>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</si>
  <si>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</si>
  <si>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</si>
  <si>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</si>
  <si>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</si>
  <si>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</si>
  <si>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</si>
  <si>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</si>
  <si>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</si>
  <si>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</si>
  <si>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</si>
  <si>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</si>
  <si>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</si>
  <si>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</si>
  <si>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</si>
  <si>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</si>
  <si>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</si>
  <si>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</si>
  <si>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</si>
  <si>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</si>
  <si>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</si>
  <si>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</si>
  <si>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</si>
  <si>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</si>
  <si>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</si>
  <si>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</si>
  <si>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</si>
  <si>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</si>
  <si>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</si>
  <si>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</si>
  <si>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</si>
  <si>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</si>
  <si>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</si>
  <si>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</si>
  <si>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</si>
  <si>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</si>
  <si>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</si>
  <si>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</si>
  <si>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</si>
  <si>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</si>
  <si>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</si>
  <si>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</si>
  <si>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</si>
  <si>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</si>
  <si>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</si>
  <si>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</si>
  <si>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</si>
  <si>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</si>
  <si>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</si>
  <si>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</si>
  <si>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</si>
  <si>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</si>
  <si>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</si>
  <si>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</si>
  <si>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</si>
  <si>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</si>
  <si>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</si>
  <si>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</si>
  <si>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</si>
  <si>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</si>
  <si>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</si>
  <si>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</si>
  <si>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</si>
  <si>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</si>
  <si>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</si>
  <si>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</si>
  <si>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</si>
  <si>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</si>
  <si>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</si>
  <si>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</si>
  <si>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</si>
  <si>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</si>
  <si>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</si>
  <si>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</si>
  <si>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</si>
  <si>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</si>
  <si>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</si>
  <si>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</si>
  <si>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</si>
  <si>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</si>
  <si>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</si>
  <si>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</si>
  <si>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</si>
  <si>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</si>
  <si>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</si>
  <si>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</si>
  <si>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</si>
  <si>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</si>
  <si>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</si>
  <si>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</si>
  <si>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</si>
  <si>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</si>
  <si>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</si>
  <si>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</si>
  <si>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</si>
  <si>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</si>
  <si>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</si>
  <si>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</si>
  <si>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</si>
  <si>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</si>
  <si>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</si>
  <si>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</si>
  <si>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</si>
  <si>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</si>
  <si>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</si>
  <si>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</si>
  <si>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</si>
  <si>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</si>
  <si>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</si>
  <si>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</si>
  <si>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</si>
  <si>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</si>
  <si>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</si>
  <si>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</si>
  <si>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</si>
  <si>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</si>
  <si>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</si>
  <si>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</si>
  <si>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</si>
  <si>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</si>
  <si>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</si>
  <si>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</si>
  <si>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</si>
  <si>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</si>
  <si>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</si>
  <si>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</si>
  <si>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</si>
  <si>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</si>
  <si>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</si>
  <si>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</si>
  <si>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</si>
  <si>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</si>
  <si>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</si>
  <si>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</si>
  <si>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</si>
  <si>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</si>
  <si>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</si>
  <si>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</si>
  <si>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</si>
  <si>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</si>
  <si>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</si>
  <si>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</si>
  <si>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</si>
  <si>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</si>
  <si>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</si>
  <si>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</si>
  <si>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</si>
  <si>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</si>
  <si>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</si>
  <si>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</si>
  <si>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</si>
  <si>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</si>
  <si>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</si>
  <si>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</si>
  <si>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</si>
  <si>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</si>
  <si>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</si>
  <si>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</si>
  <si>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</si>
  <si>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</si>
  <si>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</si>
  <si>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</si>
  <si>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</si>
  <si>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</si>
  <si>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</si>
  <si>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</si>
  <si>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</si>
  <si>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</si>
  <si>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</si>
  <si>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</si>
  <si>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</si>
  <si>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</si>
  <si>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</si>
  <si>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</si>
  <si>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</si>
  <si>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</si>
  <si>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</si>
  <si>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</si>
  <si>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</si>
  <si>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</si>
  <si>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</si>
  <si>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</si>
  <si>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</si>
  <si>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</si>
  <si>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</si>
  <si>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</si>
  <si>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</si>
  <si>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</si>
  <si>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</si>
  <si>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</si>
  <si>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</si>
  <si>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</si>
  <si>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</si>
  <si>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</si>
  <si>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</si>
  <si>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</si>
  <si>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</si>
  <si>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</si>
  <si>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</si>
  <si>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</si>
  <si>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</si>
  <si>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</si>
  <si>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</si>
  <si>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</si>
  <si>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</si>
  <si>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</si>
  <si>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</si>
  <si>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</si>
  <si>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</si>
  <si>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</si>
  <si>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</si>
  <si>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</si>
  <si>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</si>
  <si>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</si>
  <si>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</si>
  <si>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</si>
  <si>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</si>
  <si>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</si>
  <si>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</si>
  <si>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</si>
  <si>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</si>
  <si>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</si>
  <si>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</si>
  <si>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</si>
  <si>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</si>
  <si>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</si>
  <si>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</si>
  <si>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</si>
  <si>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</si>
  <si>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</si>
  <si>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</si>
  <si>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</si>
  <si>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</si>
  <si>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</si>
  <si>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</si>
  <si>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</si>
  <si>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</si>
  <si>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</si>
  <si>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</si>
  <si>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</si>
  <si>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</si>
  <si>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</si>
  <si>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</si>
  <si>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</si>
  <si>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</si>
  <si>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</si>
  <si>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</si>
  <si>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</si>
  <si>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</si>
  <si>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</si>
  <si>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</si>
  <si>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</si>
  <si>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</si>
  <si>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</si>
  <si>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</si>
  <si>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</si>
  <si>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</si>
  <si>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</si>
  <si>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</si>
  <si>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</si>
  <si>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</si>
  <si>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</si>
  <si>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</si>
  <si>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</si>
  <si>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</si>
  <si>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</si>
  <si>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</si>
  <si>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</si>
  <si>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</si>
  <si>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</si>
  <si>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</si>
  <si>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</si>
  <si>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</si>
  <si>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</si>
  <si>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</si>
  <si>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</si>
  <si>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</si>
  <si>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</si>
  <si>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</si>
  <si>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</si>
  <si>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</si>
  <si>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</si>
  <si>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</si>
  <si>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</si>
  <si>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</si>
  <si>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</si>
  <si>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</si>
  <si>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</si>
  <si>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</si>
  <si>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</si>
  <si>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</si>
  <si>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</si>
  <si>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</si>
  <si>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</si>
  <si>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</si>
  <si>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</si>
  <si>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</si>
  <si>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</si>
  <si>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</si>
  <si>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</si>
  <si>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</si>
  <si>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</si>
  <si>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</si>
  <si>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</si>
  <si>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</si>
  <si>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</si>
  <si>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</si>
  <si>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</si>
  <si>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</si>
  <si>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</si>
  <si>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</si>
  <si>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</si>
  <si>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</si>
  <si>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</si>
  <si>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</si>
  <si>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</si>
  <si>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</si>
  <si>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</si>
  <si>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</si>
  <si>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</si>
  <si>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</si>
  <si>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</si>
  <si>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</si>
  <si>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</si>
  <si>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</si>
  <si>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</si>
  <si>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</si>
  <si>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</si>
  <si>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</si>
  <si>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</si>
  <si>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</si>
  <si>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</si>
  <si>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</si>
  <si>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</si>
  <si>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</si>
  <si>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</si>
  <si>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</si>
  <si>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</si>
  <si>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</si>
  <si>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</si>
  <si>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</si>
  <si>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</si>
  <si>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</si>
  <si>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</si>
  <si>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</si>
  <si>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</si>
  <si>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</si>
  <si>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</si>
  <si>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</si>
  <si>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</si>
  <si>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</si>
  <si>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</si>
  <si>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</si>
  <si>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</si>
  <si>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</si>
  <si>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</si>
  <si>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</si>
  <si>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</si>
  <si>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</si>
  <si>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</si>
  <si>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</si>
  <si>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</si>
  <si>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</si>
  <si>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</si>
  <si>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</si>
  <si>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</si>
  <si>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</si>
  <si>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</si>
  <si>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</si>
  <si>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</si>
  <si>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</si>
  <si>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</si>
  <si>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</si>
  <si>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</si>
  <si>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</si>
  <si>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</si>
  <si>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</si>
  <si>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</si>
  <si>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</si>
  <si>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</si>
  <si>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</si>
  <si>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</si>
  <si>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</si>
  <si>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</si>
  <si>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</si>
  <si>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</si>
  <si>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</si>
  <si>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</si>
  <si>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</si>
  <si>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</si>
  <si>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</si>
  <si>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</si>
  <si>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</si>
  <si>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</si>
  <si>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</si>
  <si>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</si>
  <si>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</si>
  <si>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</si>
  <si>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</si>
  <si>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</si>
  <si>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</si>
  <si>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</si>
  <si>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</si>
  <si>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</si>
  <si>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</si>
  <si>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</si>
  <si>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</si>
  <si>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</si>
  <si>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</si>
  <si>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</si>
  <si>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</si>
  <si>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</si>
  <si>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</si>
  <si>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</si>
  <si>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</si>
  <si>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</si>
  <si>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</si>
  <si>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</si>
  <si>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</si>
  <si>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</si>
  <si>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</si>
  <si>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</si>
  <si>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</si>
  <si>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</si>
  <si>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</si>
  <si>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</si>
  <si>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</si>
  <si>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</si>
  <si>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</si>
  <si>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</si>
  <si>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</si>
  <si>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</si>
  <si>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</si>
  <si>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</si>
  <si>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</si>
  <si>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</si>
  <si>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</si>
  <si>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</si>
  <si>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</si>
  <si>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</si>
  <si>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</si>
  <si>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</si>
  <si>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</si>
  <si>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</si>
  <si>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</si>
  <si>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</si>
  <si>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</si>
  <si>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</si>
  <si>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</si>
  <si>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</si>
  <si>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</si>
  <si>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</si>
  <si>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</si>
  <si>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</si>
  <si>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</si>
  <si>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</si>
  <si>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</si>
  <si>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</si>
  <si>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</si>
  <si>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</si>
  <si>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</si>
  <si>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</si>
  <si>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</si>
  <si>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</si>
  <si>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</si>
  <si>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</si>
  <si>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</si>
  <si>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</si>
  <si>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</si>
  <si>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</si>
  <si>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</si>
  <si>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</si>
  <si>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</si>
  <si>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</si>
  <si>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</si>
  <si>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</si>
  <si>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</si>
  <si>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</si>
  <si>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</si>
  <si>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</si>
  <si>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</si>
  <si>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</si>
  <si>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</si>
  <si>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</si>
  <si>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</si>
  <si>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</si>
  <si>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</si>
  <si>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</si>
  <si>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</si>
  <si>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</si>
  <si>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</si>
  <si>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</si>
  <si>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</si>
  <si>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</si>
  <si>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</si>
  <si>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</si>
  <si>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</si>
  <si>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</si>
  <si>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</si>
  <si>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</si>
  <si>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</si>
  <si>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</si>
  <si>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</si>
  <si>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</si>
  <si>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</si>
  <si>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</si>
  <si>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</si>
  <si>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</si>
  <si>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</si>
  <si>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</si>
  <si>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</si>
  <si>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</si>
  <si>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</si>
  <si>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</si>
  <si>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</si>
  <si>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</si>
  <si>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</si>
  <si>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</si>
  <si>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</si>
  <si>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</si>
  <si>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</si>
  <si>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</si>
  <si>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</si>
  <si>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</si>
  <si>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</si>
  <si>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</si>
  <si>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</si>
  <si>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</si>
  <si>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</si>
  <si>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</si>
  <si>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</si>
  <si>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</si>
  <si>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</si>
  <si>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</si>
  <si>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</si>
  <si>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</si>
  <si>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</si>
  <si>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</si>
  <si>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</si>
  <si>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</si>
  <si>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</si>
  <si>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</si>
  <si>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</si>
  <si>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</si>
  <si>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</si>
  <si>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</si>
  <si>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</si>
  <si>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</si>
  <si>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</si>
  <si>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</si>
  <si>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</si>
  <si>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</si>
  <si>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</si>
  <si>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</si>
  <si>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</si>
  <si>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</si>
  <si>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</si>
  <si>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</si>
  <si>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</si>
  <si>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</si>
  <si>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</si>
  <si>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</si>
  <si>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</si>
  <si>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</si>
  <si>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</si>
  <si>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</si>
  <si>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</si>
  <si>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</si>
  <si>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</si>
  <si>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</si>
  <si>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</si>
  <si>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</si>
  <si>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</si>
  <si>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</si>
  <si>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</si>
  <si>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</si>
  <si>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</si>
  <si>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</si>
  <si>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</si>
  <si>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</si>
  <si>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</si>
  <si>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</si>
  <si>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</si>
  <si>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</si>
  <si>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</si>
  <si>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</si>
  <si>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</si>
  <si>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</si>
  <si>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</si>
  <si>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</si>
  <si>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</si>
  <si>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</si>
  <si>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</si>
  <si>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</si>
  <si>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</si>
  <si>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</si>
  <si>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</si>
  <si>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</si>
  <si>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</si>
  <si>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</si>
  <si>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</si>
  <si>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</si>
  <si>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</si>
  <si>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</si>
  <si>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</si>
  <si>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</si>
  <si>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</si>
  <si>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</si>
  <si>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</si>
  <si>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</si>
  <si>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</si>
  <si>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</si>
  <si>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</si>
  <si>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</si>
  <si>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</si>
  <si>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</si>
  <si>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</si>
  <si>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</si>
  <si>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</si>
  <si>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</si>
  <si>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</si>
  <si>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</si>
  <si>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</si>
  <si>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</si>
  <si>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</si>
  <si>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</si>
  <si>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</si>
  <si>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</si>
  <si>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</si>
  <si>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</si>
  <si>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</si>
  <si>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</si>
  <si>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</si>
  <si>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</si>
  <si>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</si>
  <si>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</si>
  <si>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</si>
  <si>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</si>
  <si>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</si>
  <si>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</si>
  <si>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</si>
  <si>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</si>
  <si>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</si>
  <si>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</si>
  <si>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</si>
  <si>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</si>
  <si>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</si>
  <si>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</si>
  <si>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</si>
  <si>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</si>
  <si>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</si>
  <si>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</si>
  <si>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</si>
  <si>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</si>
  <si>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</si>
  <si>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</si>
  <si>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</si>
  <si>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</si>
  <si>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</si>
  <si>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</si>
  <si>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</si>
  <si>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</si>
  <si>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</si>
  <si>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</si>
  <si>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</si>
  <si>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</si>
  <si>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</si>
  <si>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</si>
  <si>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</si>
  <si>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</si>
  <si>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</si>
  <si>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</si>
  <si>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</si>
  <si>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</si>
  <si>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</si>
  <si>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</si>
  <si>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</si>
  <si>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</si>
  <si>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</si>
  <si>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</si>
  <si>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</si>
  <si>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</si>
  <si>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</si>
  <si>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</si>
  <si>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</si>
  <si>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</si>
  <si>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</si>
  <si>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</si>
  <si>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</si>
  <si>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</si>
  <si>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</si>
  <si>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</si>
  <si>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</si>
  <si>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</si>
  <si>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</si>
  <si>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</si>
  <si>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</si>
  <si>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</si>
  <si>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</si>
  <si>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</si>
  <si>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</si>
  <si>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</si>
  <si>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</si>
  <si>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</si>
  <si>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</si>
  <si>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</si>
  <si>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</si>
  <si>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</si>
  <si>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</si>
  <si>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</si>
  <si>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</si>
  <si>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</si>
  <si>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</si>
  <si>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</si>
  <si>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</si>
  <si>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</si>
  <si>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</si>
  <si>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</si>
  <si>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</si>
  <si>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</si>
  <si>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</si>
  <si>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</si>
  <si>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</si>
  <si>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</si>
  <si>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</si>
  <si>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</si>
  <si>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</si>
  <si>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</si>
  <si>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</si>
  <si>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</si>
  <si>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</si>
  <si>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</si>
  <si>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</si>
  <si>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</si>
  <si>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</si>
  <si>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</si>
  <si>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</si>
  <si>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</si>
  <si>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</si>
  <si>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</si>
  <si>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</si>
  <si>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</si>
  <si>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</si>
  <si>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</si>
  <si>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</si>
  <si>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</si>
  <si>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</si>
  <si>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</si>
  <si>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</si>
  <si>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</si>
  <si>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</si>
  <si>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</si>
  <si>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</si>
  <si>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</si>
  <si>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</si>
  <si>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</si>
  <si>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</si>
  <si>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</si>
  <si>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</si>
  <si>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</si>
  <si>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</si>
  <si>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</si>
  <si>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</si>
  <si>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</si>
  <si>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</si>
  <si>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</si>
  <si>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</si>
  <si>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</si>
  <si>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</si>
  <si>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</si>
  <si>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</si>
  <si>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</si>
  <si>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</si>
  <si>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</si>
  <si>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</si>
  <si>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</si>
  <si>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</si>
  <si>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</si>
  <si>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</si>
  <si>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</si>
  <si>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</si>
  <si>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</si>
  <si>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</si>
  <si>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</si>
  <si>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</si>
  <si>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</si>
  <si>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</si>
  <si>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</si>
  <si>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</si>
  <si>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</si>
  <si>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</si>
  <si>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</si>
  <si>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</si>
  <si>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</si>
  <si>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</si>
  <si>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</si>
  <si>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</si>
  <si>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</si>
  <si>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</si>
  <si>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</si>
  <si>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</si>
  <si>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</si>
  <si>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</si>
  <si>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</si>
  <si>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</si>
  <si>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</si>
  <si>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</si>
  <si>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</si>
  <si>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</si>
  <si>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</si>
  <si>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</si>
  <si>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</si>
  <si>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</si>
  <si>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</si>
  <si>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</si>
  <si>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</si>
  <si>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</si>
  <si>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</si>
  <si>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</si>
  <si>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</si>
  <si>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</si>
  <si>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</si>
  <si>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</si>
  <si>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</si>
  <si>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</si>
  <si>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</si>
  <si>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</si>
  <si>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</si>
  <si>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</si>
  <si>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</si>
  <si>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</si>
  <si>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</si>
  <si>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</si>
  <si>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</si>
  <si>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</si>
  <si>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</si>
  <si>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</si>
  <si>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</si>
  <si>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</si>
  <si>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</si>
  <si>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</si>
  <si>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</si>
  <si>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</si>
  <si>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</si>
  <si>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</si>
  <si>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</si>
  <si>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</si>
  <si>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</si>
  <si>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</si>
  <si>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</si>
  <si>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</si>
  <si>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</si>
  <si>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</si>
  <si>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</si>
  <si>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</si>
  <si>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</si>
  <si>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</si>
  <si>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</si>
  <si>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</si>
  <si>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</si>
  <si>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</si>
  <si>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</si>
  <si>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</si>
  <si>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</si>
  <si>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</si>
  <si>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</si>
  <si>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</si>
  <si>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</si>
  <si>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</si>
  <si>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</si>
  <si>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</si>
  <si>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</si>
  <si>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</si>
  <si>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</si>
  <si>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</si>
  <si>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</si>
  <si>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</si>
  <si>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</si>
  <si>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</si>
  <si>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</si>
  <si>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</si>
  <si>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</si>
  <si>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</si>
  <si>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</si>
  <si>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</si>
  <si>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</si>
  <si>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</si>
  <si>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</si>
  <si>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</si>
  <si>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</si>
  <si>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</si>
  <si>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</si>
  <si>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</si>
  <si>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</si>
  <si>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</si>
  <si>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</si>
  <si>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</si>
  <si>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</si>
  <si>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</si>
  <si>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</si>
  <si>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</si>
  <si>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</si>
  <si>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</si>
  <si>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</si>
  <si>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</si>
  <si>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</si>
  <si>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</si>
  <si>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</si>
  <si>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</si>
  <si>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</si>
  <si>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</si>
  <si>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</si>
  <si>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</si>
  <si>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</si>
  <si>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</si>
  <si>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</si>
  <si>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</si>
  <si>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</si>
  <si>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</si>
  <si>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</si>
  <si>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</si>
  <si>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</si>
  <si>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</si>
  <si>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</si>
  <si>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</si>
  <si>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</si>
  <si>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</si>
  <si>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</si>
  <si>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</si>
  <si>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</si>
  <si>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</si>
  <si>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</si>
  <si>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</si>
  <si>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</si>
  <si>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</si>
  <si>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</si>
  <si>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</si>
  <si>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</si>
  <si>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</si>
  <si>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</si>
  <si>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</si>
  <si>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</si>
  <si>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</si>
  <si>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</si>
  <si>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</si>
  <si>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</si>
  <si>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</si>
  <si>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</si>
  <si>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</si>
  <si>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</si>
  <si>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</si>
  <si>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</si>
  <si>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</si>
  <si>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</si>
  <si>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</si>
  <si>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</si>
  <si>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</si>
  <si>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</si>
  <si>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</si>
  <si>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</si>
  <si>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</si>
  <si>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</si>
  <si>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</si>
  <si>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</si>
  <si>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</si>
  <si>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</si>
  <si>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</si>
  <si>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</si>
  <si>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</si>
  <si>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</si>
  <si>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</si>
  <si>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</si>
  <si>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</si>
  <si>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</si>
  <si>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</si>
  <si>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</si>
  <si>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</si>
  <si>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</si>
  <si>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</si>
  <si>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</si>
  <si>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</si>
  <si>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</si>
  <si>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</si>
  <si>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</si>
  <si>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</si>
  <si>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</si>
  <si>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</si>
  <si>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</si>
  <si>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</si>
  <si>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</si>
  <si>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</si>
  <si>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</si>
  <si>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</si>
  <si>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</si>
  <si>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</si>
  <si>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</si>
  <si>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</si>
  <si>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</si>
  <si>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</si>
  <si>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</si>
  <si>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</si>
  <si>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</si>
  <si>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</si>
  <si>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</si>
  <si>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</si>
  <si>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</si>
  <si>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</si>
  <si>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</si>
  <si>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</si>
  <si>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</si>
  <si>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</si>
  <si>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</si>
  <si>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</si>
  <si>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</si>
  <si>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</si>
  <si>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</si>
  <si>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</si>
  <si>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</si>
  <si>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</si>
  <si>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</si>
  <si>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</si>
  <si>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</si>
  <si>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</si>
  <si>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</si>
  <si>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</si>
  <si>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</si>
  <si>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</si>
  <si>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</si>
  <si>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</si>
  <si>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</si>
  <si>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</si>
  <si>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</si>
  <si>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</si>
  <si>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</si>
  <si>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</si>
  <si>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</si>
  <si>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</si>
  <si>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</si>
  <si>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</si>
  <si>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</si>
  <si>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</si>
  <si>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</si>
  <si>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</si>
  <si>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</si>
  <si>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</si>
  <si>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</si>
  <si>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</si>
  <si>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</si>
  <si>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</si>
  <si>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</si>
  <si>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</si>
  <si>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</si>
  <si>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</si>
  <si>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</si>
  <si>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</si>
  <si>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</si>
  <si>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</si>
  <si>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</si>
  <si>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</si>
  <si>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</si>
  <si>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</si>
  <si>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</si>
  <si>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</si>
  <si>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</si>
  <si>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</si>
  <si>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</si>
  <si>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</si>
  <si>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</si>
  <si>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</si>
  <si>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</si>
  <si>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</si>
  <si>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</si>
  <si>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</si>
  <si>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</si>
  <si>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</si>
  <si>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</si>
  <si>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</si>
  <si>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</si>
  <si>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</si>
  <si>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</si>
  <si>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</si>
  <si>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</si>
  <si>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</si>
  <si>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</si>
  <si>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</si>
  <si>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</si>
  <si>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</si>
  <si>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</si>
  <si>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</si>
  <si>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</si>
  <si>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</si>
  <si>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</si>
  <si>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</si>
  <si>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</si>
  <si>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</si>
  <si>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</si>
  <si>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</si>
  <si>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</si>
  <si>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</si>
  <si>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</si>
  <si>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</si>
  <si>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</si>
  <si>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</si>
  <si>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</si>
  <si>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</si>
  <si>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</si>
  <si>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</si>
  <si>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</si>
  <si>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</si>
  <si>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</si>
  <si>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</si>
  <si>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</si>
  <si>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</si>
  <si>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</si>
  <si>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</si>
  <si>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</si>
  <si>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</si>
  <si>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</si>
  <si>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</si>
  <si>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</si>
  <si>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</si>
  <si>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</si>
  <si>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</si>
  <si>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</si>
  <si>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</si>
  <si>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</si>
  <si>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</si>
  <si>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</si>
  <si>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</si>
  <si>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</si>
  <si>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</si>
  <si>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</si>
  <si>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</si>
  <si>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</si>
  <si>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</si>
  <si>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</si>
  <si>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</si>
  <si>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</si>
  <si>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</si>
  <si>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</si>
  <si>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</si>
  <si>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</si>
  <si>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</si>
  <si>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</si>
  <si>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</si>
  <si>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</si>
  <si>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</si>
  <si>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</si>
  <si>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</si>
  <si>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</si>
  <si>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</si>
  <si>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</si>
  <si>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</si>
  <si>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</si>
  <si>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</si>
  <si>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</si>
  <si>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</si>
  <si>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</si>
  <si>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</si>
  <si>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</si>
  <si>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</si>
  <si>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</si>
  <si>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</si>
  <si>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</si>
  <si>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</si>
  <si>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</si>
  <si>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</si>
  <si>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</si>
  <si>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</si>
  <si>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</si>
  <si>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</si>
  <si>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</si>
  <si>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</si>
  <si>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</si>
  <si>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</si>
  <si>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</si>
  <si>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</si>
  <si>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</si>
  <si>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</si>
  <si>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</si>
  <si>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</si>
  <si>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</si>
  <si>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</si>
  <si>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</si>
  <si>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</si>
  <si>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</si>
  <si>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</si>
  <si>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</si>
  <si>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</si>
  <si>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</si>
  <si>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</si>
  <si>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</si>
  <si>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</si>
  <si>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</si>
  <si>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</si>
  <si>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</si>
  <si>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</si>
  <si>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</si>
  <si>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</si>
  <si>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</si>
  <si>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</si>
  <si>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</si>
  <si>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</si>
  <si>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</si>
  <si>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</si>
  <si>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</si>
  <si>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</si>
  <si>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</si>
  <si>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</si>
  <si>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</si>
  <si>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</si>
  <si>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</si>
  <si>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</si>
  <si>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</si>
  <si>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</si>
  <si>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</si>
  <si>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</si>
  <si>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</si>
  <si>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</si>
  <si>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</si>
  <si>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</si>
  <si>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</si>
  <si>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</si>
  <si>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</si>
  <si>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</si>
  <si>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</si>
  <si>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</si>
  <si>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</si>
  <si>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</si>
  <si>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</si>
  <si>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</si>
  <si>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</si>
  <si>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</si>
  <si>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</si>
  <si>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</si>
  <si>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</si>
  <si>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</si>
  <si>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</si>
  <si>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</si>
  <si>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</si>
  <si>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</si>
  <si>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</si>
  <si>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</si>
  <si>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</si>
  <si>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</si>
  <si>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</si>
  <si>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</si>
  <si>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</si>
  <si>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</si>
  <si>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</si>
  <si>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</si>
  <si>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</si>
  <si>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</si>
  <si>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</si>
  <si>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</si>
  <si>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</si>
  <si>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</si>
  <si>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</si>
  <si>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</si>
  <si>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</si>
  <si>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</si>
  <si>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</si>
  <si>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</si>
  <si>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</si>
  <si>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</si>
  <si>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</si>
  <si>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</si>
  <si>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</si>
  <si>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</si>
  <si>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</si>
  <si>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</si>
  <si>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</si>
  <si>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</si>
  <si>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</si>
  <si>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</si>
  <si>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</si>
  <si>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</si>
  <si>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</si>
  <si>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</si>
  <si>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</si>
  <si>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</si>
  <si>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</si>
  <si>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</si>
  <si>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</si>
  <si>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</si>
  <si>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</si>
  <si>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</si>
  <si>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</si>
  <si>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</si>
  <si>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</si>
  <si>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</si>
  <si>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</si>
  <si>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</si>
  <si>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</si>
  <si>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</si>
  <si>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</si>
  <si>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</si>
  <si>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</si>
  <si>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</si>
  <si>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</si>
  <si>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</si>
  <si>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</si>
  <si>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</si>
  <si>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</si>
  <si>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</si>
  <si>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</si>
  <si>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</si>
  <si>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</si>
  <si>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</si>
  <si>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</si>
  <si>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</si>
  <si>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</si>
  <si>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</si>
  <si>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</si>
  <si>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</si>
  <si>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</si>
  <si>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</si>
  <si>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</si>
  <si>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</si>
  <si>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</si>
  <si>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</si>
  <si>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</si>
  <si>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</si>
  <si>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</si>
  <si>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</si>
  <si>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</si>
  <si>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</si>
  <si>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</si>
  <si>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</si>
  <si>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</si>
  <si>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</si>
  <si>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</si>
  <si>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</si>
  <si>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</si>
  <si>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</si>
  <si>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</si>
  <si>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</si>
  <si>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</si>
  <si>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</si>
  <si>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</si>
  <si>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</si>
  <si>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</si>
  <si>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</si>
  <si>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</si>
  <si>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</si>
  <si>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</si>
  <si>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</si>
  <si>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</si>
  <si>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</si>
  <si>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</si>
  <si>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</si>
  <si>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</si>
  <si>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</si>
  <si>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</si>
  <si>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</si>
  <si>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</si>
  <si>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</si>
  <si>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</si>
  <si>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</si>
  <si>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</si>
  <si>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</si>
  <si>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</si>
  <si>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</si>
  <si>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</si>
  <si>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</si>
  <si>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</si>
  <si>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</si>
  <si>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</si>
  <si>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</si>
  <si>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</si>
  <si>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</si>
  <si>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</si>
  <si>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</si>
  <si>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</si>
  <si>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</si>
  <si>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</si>
  <si>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</si>
  <si>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</si>
  <si>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</si>
  <si>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</si>
  <si>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</si>
  <si>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</si>
  <si>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</si>
  <si>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</si>
  <si>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</si>
  <si>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</si>
  <si>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</si>
  <si>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</si>
  <si>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</si>
  <si>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</si>
  <si>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</si>
  <si>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</si>
  <si>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</si>
  <si>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</si>
  <si>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</si>
  <si>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</si>
  <si>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</si>
  <si>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</si>
  <si>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</si>
  <si>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</si>
  <si>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</si>
  <si>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</si>
  <si>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</si>
  <si>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</si>
  <si>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</si>
  <si>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</si>
  <si>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</si>
  <si>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</si>
  <si>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</si>
  <si>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</si>
  <si>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</si>
  <si>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</si>
  <si>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</si>
  <si>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</si>
  <si>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</si>
  <si>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</si>
  <si>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</si>
  <si>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</si>
  <si>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</si>
  <si>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</si>
  <si>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</si>
  <si>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</si>
  <si>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</si>
  <si>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</si>
  <si>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</si>
  <si>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</si>
  <si>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</si>
  <si>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</si>
  <si>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</si>
  <si>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</si>
  <si>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</si>
  <si>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</si>
  <si>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</si>
  <si>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</si>
  <si>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</si>
  <si>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</si>
  <si>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</si>
  <si>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</si>
  <si>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</si>
  <si>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</si>
  <si>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</si>
  <si>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</si>
  <si>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</si>
  <si>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</si>
  <si>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</si>
  <si>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</si>
  <si>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</si>
  <si>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</si>
  <si>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</si>
  <si>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</si>
  <si>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</si>
  <si>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</si>
  <si>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</si>
  <si>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</si>
  <si>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</si>
  <si>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</si>
  <si>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</si>
  <si>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</si>
  <si>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</si>
  <si>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</si>
  <si>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</si>
  <si>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</si>
  <si>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</si>
  <si>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</si>
  <si>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</si>
  <si>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</si>
  <si>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</si>
  <si>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</si>
  <si>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</si>
  <si>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</si>
  <si>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</si>
  <si>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</si>
  <si>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</si>
  <si>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</si>
  <si>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</si>
  <si>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</si>
  <si>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</si>
  <si>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</si>
  <si>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</si>
  <si>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</si>
  <si>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</si>
  <si>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</si>
  <si>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</si>
  <si>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</si>
  <si>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</si>
  <si>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</si>
  <si>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</si>
  <si>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</si>
  <si>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</si>
  <si>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</si>
  <si>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</si>
  <si>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</si>
  <si>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</si>
  <si>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</si>
  <si>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</si>
  <si>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</si>
  <si>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</si>
  <si>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</si>
  <si>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</si>
  <si>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</si>
  <si>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</si>
  <si>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</si>
  <si>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</si>
  <si>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</si>
  <si>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</si>
  <si>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</si>
  <si>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</si>
  <si>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</si>
  <si>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</si>
  <si>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</si>
  <si>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</si>
  <si>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</si>
  <si>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</si>
  <si>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</si>
  <si>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</si>
  <si>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</si>
  <si>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</si>
  <si>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</si>
  <si>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</si>
  <si>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</si>
  <si>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</si>
  <si>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</si>
  <si>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</si>
  <si>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</si>
  <si>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</si>
  <si>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</si>
  <si>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</si>
  <si>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</si>
  <si>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</si>
  <si>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</si>
  <si>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</si>
  <si>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</si>
  <si>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</si>
  <si>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</si>
  <si>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</si>
  <si>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</si>
  <si>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</si>
  <si>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</si>
  <si>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</si>
  <si>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</si>
  <si>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</si>
  <si>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</si>
  <si>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</si>
  <si>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</si>
  <si>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</si>
  <si>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</si>
  <si>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</si>
  <si>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</si>
  <si>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</si>
  <si>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</si>
  <si>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</si>
  <si>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</si>
  <si>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</si>
  <si>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</si>
  <si>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</si>
  <si>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</si>
  <si>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</si>
  <si>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</si>
  <si>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</si>
  <si>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</si>
  <si>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</si>
  <si>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</si>
  <si>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</si>
  <si>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</si>
  <si>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</si>
  <si>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</si>
  <si>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</si>
  <si>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</si>
  <si>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</si>
  <si>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</si>
  <si>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</si>
  <si>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</si>
  <si>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</si>
  <si>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</si>
  <si>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</si>
  <si>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</si>
  <si>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</si>
  <si>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</si>
  <si>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</si>
  <si>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</si>
  <si>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</si>
  <si>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</si>
  <si>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</si>
  <si>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</si>
  <si>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</si>
  <si>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</si>
  <si>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</si>
  <si>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</si>
  <si>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</si>
  <si>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</si>
  <si>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</si>
  <si>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</si>
  <si>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</si>
  <si>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</si>
  <si>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</si>
  <si>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</si>
  <si>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</si>
  <si>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</si>
  <si>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</si>
  <si>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</si>
  <si>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</si>
  <si>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</si>
  <si>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</si>
  <si>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</si>
  <si>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</si>
  <si>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</si>
  <si>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</si>
  <si>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</si>
  <si>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</si>
  <si>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</si>
  <si>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</si>
  <si>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</si>
  <si>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</si>
  <si>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</si>
  <si>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</si>
  <si>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</si>
  <si>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</si>
  <si>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</si>
  <si>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</si>
  <si>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</si>
  <si>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</si>
  <si>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</si>
  <si>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</si>
  <si>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</si>
  <si>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</si>
  <si>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</si>
  <si>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</si>
  <si>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</si>
  <si>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</si>
  <si>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</si>
  <si>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</si>
  <si>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</si>
  <si>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</si>
  <si>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</si>
  <si>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</si>
  <si>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</si>
  <si>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</si>
  <si>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</si>
  <si>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</si>
  <si>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</si>
  <si>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</si>
  <si>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</si>
  <si>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</si>
  <si>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</si>
  <si>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</si>
  <si>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</si>
  <si>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</si>
  <si>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</si>
  <si>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</si>
  <si>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</si>
  <si>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</si>
  <si>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</si>
  <si>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</si>
  <si>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</si>
  <si>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</si>
  <si>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</si>
  <si>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</si>
  <si>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</si>
  <si>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</si>
  <si>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</si>
  <si>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</si>
  <si>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</si>
  <si>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</si>
  <si>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</si>
  <si>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</si>
  <si>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</si>
  <si>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</si>
  <si>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</si>
  <si>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</si>
  <si>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</si>
  <si>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</si>
  <si>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</si>
  <si>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</si>
  <si>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</si>
  <si>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</si>
  <si>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</si>
  <si>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</si>
  <si>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</si>
  <si>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</si>
  <si>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</si>
  <si>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</si>
  <si>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</si>
  <si>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</si>
  <si>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</si>
  <si>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</si>
  <si>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</si>
  <si>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</si>
  <si>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</si>
  <si>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</si>
  <si>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</si>
  <si>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</si>
  <si>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</si>
  <si>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</si>
  <si>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</si>
  <si>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</si>
  <si>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</si>
  <si>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</si>
  <si>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</si>
  <si>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</si>
  <si>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</si>
  <si>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</si>
  <si>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</si>
  <si>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</si>
  <si>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</si>
  <si>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</si>
  <si>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</si>
  <si>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</si>
  <si>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</si>
  <si>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</si>
  <si>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</si>
  <si>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</si>
  <si>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</si>
  <si>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</si>
  <si>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</si>
  <si>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</si>
  <si>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</si>
  <si>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</si>
  <si>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</si>
  <si>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</si>
  <si>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</si>
  <si>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</si>
  <si>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</si>
  <si>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</si>
  <si>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</si>
  <si>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</si>
  <si>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</si>
  <si>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</si>
  <si>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</si>
  <si>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</si>
  <si>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</si>
  <si>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</si>
  <si>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</si>
  <si>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</si>
  <si>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</si>
  <si>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</si>
  <si>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</si>
  <si>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</si>
  <si>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</si>
  <si>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</si>
  <si>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</si>
  <si>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</si>
  <si>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</si>
  <si>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</si>
  <si>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</si>
  <si>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</si>
  <si>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</si>
  <si>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</si>
  <si>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</si>
  <si>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</si>
  <si>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</si>
  <si>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</si>
  <si>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</si>
  <si>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</si>
  <si>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</si>
  <si>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</si>
  <si>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</si>
  <si>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</si>
  <si>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</si>
  <si>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</si>
  <si>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</si>
  <si>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</si>
  <si>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</si>
  <si>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</si>
  <si>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</si>
  <si>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</si>
  <si>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</si>
  <si>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</si>
  <si>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</si>
  <si>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</si>
  <si>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</si>
  <si>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</si>
  <si>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</si>
  <si>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</si>
  <si>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</si>
  <si>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</si>
  <si>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</si>
  <si>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</si>
  <si>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</si>
  <si>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</si>
  <si>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</si>
  <si>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</si>
  <si>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</si>
  <si>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</si>
  <si>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</si>
  <si>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</si>
  <si>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</si>
  <si>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</si>
  <si>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</si>
  <si>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</si>
  <si>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</si>
  <si>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</si>
  <si>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</si>
  <si>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</si>
  <si>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</si>
  <si>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</si>
  <si>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</si>
  <si>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</si>
  <si>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</si>
  <si>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</si>
  <si>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</si>
  <si>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</si>
  <si>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</si>
  <si>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</si>
  <si>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</si>
  <si>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</si>
  <si>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</si>
  <si>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</si>
  <si>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</si>
  <si>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</si>
  <si>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</si>
  <si>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</si>
  <si>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</si>
  <si>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</si>
  <si>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</si>
  <si>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</si>
  <si>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</si>
  <si>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</si>
  <si>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</si>
  <si>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</si>
  <si>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</si>
  <si>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</si>
  <si>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</si>
  <si>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</si>
  <si>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</si>
  <si>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</si>
  <si>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</si>
  <si>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</si>
  <si>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</si>
  <si>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</si>
  <si>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</si>
  <si>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</si>
  <si>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</si>
  <si>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</si>
  <si>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</si>
  <si>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</si>
  <si>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</si>
  <si>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</si>
  <si>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</si>
  <si>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</si>
  <si>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</si>
  <si>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</si>
  <si>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</si>
  <si>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</si>
  <si>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</si>
  <si>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</si>
  <si>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</si>
  <si>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</si>
  <si>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</si>
  <si>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</si>
  <si>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</si>
  <si>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</si>
  <si>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</si>
  <si>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</si>
  <si>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</si>
  <si>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</si>
  <si>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</si>
  <si>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</si>
  <si>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</si>
  <si>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</si>
  <si>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</si>
  <si>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</si>
  <si>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</si>
  <si>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</si>
  <si>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</si>
  <si>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</si>
  <si>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</si>
  <si>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</si>
  <si>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</si>
  <si>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</si>
  <si>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</si>
  <si>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</si>
  <si>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</si>
  <si>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</si>
  <si>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</si>
  <si>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</si>
  <si>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</si>
  <si>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</si>
  <si>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</si>
  <si>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</si>
  <si>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</si>
  <si>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</si>
  <si>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</si>
  <si>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</si>
  <si>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</si>
  <si>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</si>
  <si>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</si>
  <si>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</si>
  <si>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</si>
  <si>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</si>
  <si>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</si>
  <si>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</si>
  <si>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</si>
  <si>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</si>
  <si>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</si>
  <si>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</si>
  <si>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</si>
  <si>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</si>
  <si>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</si>
  <si>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</si>
  <si>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</si>
  <si>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</si>
  <si>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</si>
  <si>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</si>
  <si>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</si>
  <si>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</si>
  <si>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</si>
  <si>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</si>
  <si>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</si>
  <si>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</si>
  <si>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</si>
  <si>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</si>
  <si>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</si>
  <si>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</si>
  <si>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</si>
  <si>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</si>
  <si>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</si>
  <si>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</si>
  <si>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</si>
  <si>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</si>
  <si>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</si>
  <si>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</si>
  <si>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</si>
  <si>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</si>
  <si>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</si>
  <si>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</si>
  <si>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</si>
  <si>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</si>
  <si>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</si>
  <si>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</si>
  <si>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</si>
  <si>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</si>
  <si>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</si>
  <si>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</si>
  <si>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</si>
  <si>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</si>
  <si>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</si>
  <si>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</si>
  <si>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</si>
  <si>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</si>
  <si>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</si>
  <si>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</si>
  <si>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</si>
  <si>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</si>
  <si>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</si>
  <si>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</si>
  <si>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</si>
  <si>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</si>
  <si>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</si>
  <si>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</si>
  <si>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</si>
  <si>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</si>
  <si>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</si>
  <si>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</si>
  <si>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</si>
  <si>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</si>
  <si>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</si>
  <si>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</si>
  <si>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</si>
  <si>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</si>
  <si>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</si>
  <si>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</si>
  <si>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</si>
  <si>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</si>
  <si>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</si>
  <si>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</si>
  <si>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</si>
  <si>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</si>
  <si>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</si>
  <si>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</si>
  <si>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</si>
  <si>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</si>
  <si>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</si>
  <si>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</si>
  <si>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</si>
  <si>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</si>
  <si>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</si>
  <si>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</si>
  <si>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</si>
  <si>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</si>
  <si>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</si>
  <si>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</si>
  <si>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</si>
  <si>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</si>
  <si>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</si>
  <si>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</si>
  <si>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</si>
  <si>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</si>
  <si>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</si>
  <si>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</si>
  <si>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</si>
  <si>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</si>
  <si>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</si>
  <si>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</si>
  <si>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</si>
  <si>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</si>
  <si>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</si>
  <si>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</si>
  <si>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</si>
  <si>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</si>
  <si>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</si>
  <si>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</si>
  <si>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</si>
  <si>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</si>
  <si>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</si>
  <si>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</si>
  <si>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</si>
  <si>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</si>
  <si>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</si>
  <si>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</si>
  <si>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</si>
  <si>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</si>
  <si>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</si>
  <si>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</si>
  <si>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</si>
  <si>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</si>
  <si>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</si>
  <si>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</si>
  <si>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</si>
  <si>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</si>
  <si>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</si>
  <si>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</si>
  <si>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</si>
  <si>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</si>
  <si>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</si>
  <si>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</si>
  <si>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</si>
  <si>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</si>
  <si>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</si>
  <si>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</si>
  <si>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</si>
  <si>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</si>
  <si>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</si>
  <si>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</si>
  <si>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</si>
  <si>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</si>
  <si>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</si>
  <si>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</si>
  <si>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</si>
  <si>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</si>
  <si>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</si>
  <si>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</si>
  <si>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</si>
  <si>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</si>
  <si>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</si>
  <si>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</si>
  <si>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</si>
  <si>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</si>
  <si>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</si>
  <si>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</si>
  <si>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</si>
  <si>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</si>
  <si>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</si>
  <si>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</si>
  <si>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</si>
  <si>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</si>
  <si>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</si>
  <si>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</si>
  <si>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</si>
  <si>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</si>
  <si>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</si>
  <si>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</si>
  <si>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</si>
  <si>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</si>
  <si>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</si>
  <si>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</si>
  <si>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</si>
  <si>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</si>
  <si>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</si>
  <si>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</si>
  <si>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</si>
  <si>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</si>
  <si>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</si>
  <si>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</si>
  <si>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</si>
  <si>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</si>
  <si>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</si>
  <si>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</si>
  <si>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</si>
  <si>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</si>
  <si>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</si>
  <si>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</si>
  <si>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</si>
  <si>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</si>
  <si>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</si>
  <si>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</si>
  <si>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</si>
  <si>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</si>
  <si>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</si>
  <si>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</si>
  <si>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</si>
  <si>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</si>
  <si>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</si>
  <si>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</si>
  <si>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</si>
  <si>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</si>
  <si>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</si>
  <si>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</si>
  <si>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</si>
  <si>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</si>
  <si>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</si>
  <si>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</si>
  <si>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</si>
  <si>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</si>
  <si>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</si>
  <si>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</si>
  <si>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</si>
  <si>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</si>
  <si>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</si>
  <si>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</si>
  <si>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</si>
  <si>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</si>
  <si>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</si>
  <si>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</si>
  <si>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</si>
  <si>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</si>
  <si>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</si>
  <si>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</si>
  <si>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</si>
  <si>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</si>
  <si>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</si>
  <si>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</si>
  <si>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</si>
  <si>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</si>
  <si>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</si>
  <si>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</si>
  <si>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</si>
  <si>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</si>
  <si>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</si>
  <si>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</si>
  <si>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</si>
  <si>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</si>
  <si>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</si>
  <si>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</si>
  <si>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</si>
  <si>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</si>
  <si>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</si>
  <si>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</si>
  <si>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</si>
  <si>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</si>
  <si>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</si>
  <si>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</si>
  <si>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</si>
  <si>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</si>
  <si>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</si>
  <si>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</si>
  <si>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</si>
  <si>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</si>
  <si>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</si>
  <si>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</si>
  <si>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</si>
  <si>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</si>
  <si>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</si>
  <si>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</si>
  <si>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</si>
  <si>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</si>
  <si>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</si>
  <si>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</si>
  <si>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</si>
  <si>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</si>
  <si>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</si>
  <si>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</si>
  <si>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</si>
  <si>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</si>
  <si>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</si>
  <si>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</si>
  <si>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</si>
  <si>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</si>
  <si>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</si>
  <si>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</si>
  <si>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</si>
  <si>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</si>
  <si>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</si>
  <si>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</si>
  <si>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</si>
  <si>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</si>
  <si>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</si>
  <si>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</si>
  <si>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</si>
  <si>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</si>
  <si>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</si>
  <si>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</si>
  <si>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</si>
  <si>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</si>
  <si>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</si>
  <si>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</si>
  <si>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</si>
  <si>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</si>
  <si>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</si>
  <si>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</si>
  <si>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</si>
  <si>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</si>
  <si>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</si>
  <si>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</si>
  <si>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</si>
  <si>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</si>
  <si>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</si>
  <si>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</si>
  <si>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</si>
  <si>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</si>
  <si>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</si>
  <si>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</si>
  <si>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</si>
  <si>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</si>
  <si>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</si>
  <si>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</si>
  <si>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</si>
  <si>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</si>
  <si>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</si>
  <si>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</si>
  <si>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</si>
  <si>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</si>
  <si>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</si>
  <si>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</si>
  <si>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</si>
  <si>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</si>
  <si>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</si>
  <si>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</si>
  <si>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</si>
  <si>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</si>
  <si>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</si>
  <si>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</si>
  <si>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</si>
  <si>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</si>
  <si>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</si>
  <si>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</si>
  <si>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</si>
  <si>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</si>
  <si>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</si>
  <si>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</si>
  <si>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</si>
  <si>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</si>
  <si>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</si>
  <si>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</si>
  <si>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</si>
  <si>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</si>
  <si>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</si>
  <si>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</si>
  <si>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</si>
  <si>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</si>
  <si>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</si>
  <si>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</si>
  <si>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</si>
  <si>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</si>
  <si>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</si>
  <si>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</si>
  <si>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</si>
  <si>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</si>
  <si>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</si>
  <si>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</si>
  <si>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</si>
  <si>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</si>
  <si>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</si>
  <si>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</si>
  <si>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</si>
  <si>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</si>
  <si>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</si>
  <si>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</si>
  <si>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</si>
  <si>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</si>
  <si>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</si>
  <si>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</si>
  <si>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</si>
  <si>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</si>
  <si>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</si>
  <si>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</si>
  <si>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</si>
  <si>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</si>
  <si>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</si>
  <si>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</si>
  <si>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</si>
  <si>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</si>
  <si>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</si>
  <si>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</si>
  <si>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</si>
  <si>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</si>
  <si>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</si>
  <si>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</si>
  <si>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</si>
  <si>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</si>
  <si>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</si>
  <si>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</si>
  <si>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</si>
  <si>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</si>
  <si>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</si>
  <si>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</si>
  <si>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</si>
  <si>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</si>
  <si>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</si>
  <si>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</si>
  <si>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</si>
  <si>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</si>
  <si>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</si>
  <si>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</si>
  <si>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</si>
  <si>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</si>
  <si>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</si>
  <si>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</si>
  <si>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</si>
  <si>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</si>
  <si>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</si>
  <si>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</si>
  <si>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</si>
  <si>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</si>
  <si>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</si>
  <si>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</si>
  <si>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</si>
  <si>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</si>
  <si>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</si>
  <si>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</si>
  <si>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</si>
  <si>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</si>
  <si>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</si>
  <si>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</si>
  <si>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</si>
  <si>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</si>
  <si>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</si>
  <si>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</si>
  <si>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</si>
  <si>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</si>
  <si>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</si>
  <si>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</si>
  <si>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</si>
  <si>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</si>
  <si>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</si>
  <si>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</si>
  <si>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</si>
  <si>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</si>
  <si>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</si>
  <si>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</si>
  <si>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</si>
  <si>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</si>
  <si>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</si>
  <si>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</si>
  <si>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</si>
  <si>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</si>
  <si>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</si>
  <si>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</si>
  <si>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</si>
  <si>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</si>
  <si>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</si>
  <si>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</si>
  <si>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</si>
  <si>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</si>
  <si>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</si>
  <si>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</si>
  <si>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</si>
  <si>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</si>
  <si>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</si>
  <si>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</si>
  <si>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</si>
  <si>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</si>
  <si>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</si>
  <si>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</si>
  <si>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</si>
  <si>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</si>
  <si>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</si>
  <si>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</si>
  <si>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</si>
  <si>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</si>
  <si>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</si>
  <si>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</si>
  <si>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</si>
  <si>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</si>
  <si>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</si>
  <si>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</si>
  <si>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</si>
  <si>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</si>
  <si>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</si>
  <si>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</si>
  <si>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</si>
  <si>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</si>
  <si>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</si>
  <si>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</si>
  <si>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</si>
  <si>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</si>
  <si>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</si>
  <si>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</si>
  <si>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</si>
  <si>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</si>
  <si>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</si>
  <si>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</si>
  <si>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</si>
  <si>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</si>
  <si>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</si>
  <si>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</si>
  <si>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</si>
  <si>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</si>
  <si>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</si>
  <si>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</si>
  <si>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</si>
  <si>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</si>
  <si>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</si>
  <si>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</si>
  <si>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</si>
  <si>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</si>
  <si>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</si>
  <si>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</si>
  <si>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</si>
  <si>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</si>
  <si>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</si>
  <si>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</si>
  <si>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</si>
  <si>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</si>
  <si>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</si>
  <si>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</si>
  <si>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</si>
  <si>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</si>
  <si>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</si>
  <si>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</si>
  <si>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</si>
  <si>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</si>
  <si>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</si>
  <si>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</si>
  <si>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</si>
  <si>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</si>
  <si>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</si>
  <si>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</si>
  <si>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</si>
  <si>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</si>
  <si>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</si>
  <si>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</si>
  <si>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</si>
  <si>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</si>
  <si>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</si>
  <si>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</si>
  <si>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</si>
  <si>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</si>
  <si>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</si>
  <si>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</si>
  <si>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</si>
  <si>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</si>
  <si>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</si>
  <si>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</si>
  <si>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</si>
  <si>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</si>
  <si>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</si>
  <si>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</si>
  <si>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</si>
  <si>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</si>
  <si>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</si>
  <si>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</si>
  <si>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</si>
  <si>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</si>
  <si>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</si>
  <si>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</si>
  <si>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</si>
  <si>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</si>
  <si>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</si>
  <si>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</si>
  <si>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</si>
  <si>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</si>
  <si>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</si>
  <si>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</si>
  <si>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</si>
  <si>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</si>
  <si>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</si>
  <si>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</si>
  <si>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</si>
  <si>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</si>
  <si>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</si>
  <si>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</si>
  <si>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</si>
  <si>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</si>
  <si>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</si>
  <si>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</si>
  <si>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</si>
  <si>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</si>
  <si>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</si>
  <si>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</si>
  <si>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</si>
  <si>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</si>
  <si>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</si>
  <si>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</si>
  <si>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</si>
  <si>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</si>
  <si>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</si>
  <si>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</si>
  <si>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</si>
  <si>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</si>
  <si>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</si>
  <si>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</si>
  <si>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</si>
  <si>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</si>
  <si>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</si>
  <si>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</si>
  <si>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</si>
  <si>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</si>
  <si>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</si>
  <si>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</si>
  <si>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</si>
  <si>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</si>
  <si>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</si>
  <si>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</si>
  <si>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</si>
  <si>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</si>
  <si>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</si>
  <si>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</si>
  <si>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</si>
  <si>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</si>
  <si>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</si>
  <si>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</si>
  <si>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</si>
  <si>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</si>
  <si>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</si>
  <si>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</si>
  <si>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</si>
  <si>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</si>
  <si>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</si>
  <si>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</si>
  <si>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</si>
  <si>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</si>
  <si>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</si>
  <si>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</si>
  <si>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</si>
  <si>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</si>
  <si>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</si>
  <si>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</si>
  <si>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</si>
  <si>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</si>
  <si>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</si>
  <si>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</si>
  <si>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</si>
  <si>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</si>
  <si>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</si>
  <si>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</si>
  <si>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</si>
  <si>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</si>
  <si>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</si>
  <si>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</si>
  <si>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</si>
  <si>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</si>
  <si>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</si>
  <si>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</si>
  <si>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</si>
  <si>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</si>
  <si>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</si>
  <si>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</si>
  <si>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</si>
  <si>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</si>
  <si>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</si>
  <si>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</si>
  <si>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</si>
  <si>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</si>
  <si>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</si>
  <si>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</si>
  <si>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</si>
  <si>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</si>
  <si>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</si>
  <si>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</si>
  <si>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</si>
  <si>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</si>
  <si>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</si>
  <si>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</si>
  <si>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</si>
  <si>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</si>
  <si>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</si>
  <si>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</si>
  <si>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</si>
  <si>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</si>
  <si>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</si>
  <si>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</si>
  <si>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</si>
  <si>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</si>
  <si>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</si>
  <si>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</si>
  <si>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</si>
  <si>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</si>
  <si>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</si>
  <si>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</si>
  <si>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</si>
  <si>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</si>
  <si>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</si>
  <si>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</si>
  <si>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</si>
  <si>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</si>
  <si>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</si>
  <si>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</si>
  <si>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</si>
  <si>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</si>
  <si>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</si>
  <si>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</si>
  <si>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</si>
  <si>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</si>
  <si>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</si>
  <si>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</si>
  <si>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</si>
  <si>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</si>
  <si>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</si>
  <si>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</si>
  <si>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</si>
  <si>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</si>
  <si>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</si>
  <si>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</si>
  <si>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</si>
  <si>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</si>
  <si>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</si>
  <si>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</si>
  <si>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</si>
  <si>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</si>
  <si>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</si>
  <si>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</si>
  <si>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</si>
  <si>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</si>
  <si>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</si>
  <si>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</si>
  <si>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</si>
  <si>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</si>
  <si>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</si>
  <si>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</si>
  <si>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</si>
  <si>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</si>
  <si>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</si>
  <si>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</si>
  <si>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</si>
  <si>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</si>
  <si>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</si>
  <si>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</si>
  <si>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</si>
  <si>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</si>
  <si>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</si>
  <si>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</si>
  <si>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</si>
  <si>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</si>
  <si>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</si>
  <si>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</si>
  <si>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</si>
  <si>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</si>
  <si>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</si>
  <si>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</si>
  <si>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</si>
  <si>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</si>
  <si>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</si>
  <si>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</si>
  <si>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</si>
  <si>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</si>
  <si>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</si>
  <si>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</si>
  <si>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</si>
  <si>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</si>
  <si>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</si>
  <si>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</si>
  <si>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</si>
  <si>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</si>
  <si>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</si>
  <si>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</si>
  <si>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</si>
  <si>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</si>
  <si>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</si>
  <si>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</si>
  <si>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</si>
  <si>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</si>
  <si>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</si>
  <si>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</si>
  <si>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</si>
  <si>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</si>
  <si>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</si>
  <si>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</si>
  <si>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</si>
  <si>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</si>
  <si>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</si>
  <si>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</si>
  <si>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</si>
  <si>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</si>
  <si>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</si>
  <si>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</si>
  <si>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</si>
  <si>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</si>
  <si>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</si>
  <si>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</si>
  <si>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</si>
  <si>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</si>
  <si>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</si>
  <si>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</si>
  <si>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</si>
  <si>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</si>
  <si>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</si>
  <si>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</si>
  <si>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</si>
  <si>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</si>
  <si>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</si>
  <si>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</si>
  <si>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</si>
  <si>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</si>
  <si>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</si>
  <si>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</si>
  <si>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</si>
  <si>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</si>
  <si>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</si>
  <si>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</si>
  <si>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</si>
  <si>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</si>
  <si>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</si>
  <si>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</si>
  <si>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</si>
  <si>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</si>
  <si>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</si>
  <si>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</si>
  <si>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</si>
  <si>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</si>
  <si>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</si>
  <si>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</si>
  <si>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</si>
  <si>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</si>
  <si>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</si>
  <si>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</si>
  <si>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</si>
  <si>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</si>
  <si>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</si>
  <si>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</si>
  <si>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</si>
  <si>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</si>
  <si>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</si>
  <si>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</si>
  <si>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</si>
  <si>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</si>
  <si>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</si>
  <si>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</si>
  <si>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</si>
  <si>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</si>
  <si>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</si>
  <si>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</si>
  <si>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</si>
  <si>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</si>
  <si>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</si>
  <si>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</si>
  <si>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</si>
  <si>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</si>
  <si>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</si>
  <si>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</si>
  <si>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</si>
  <si>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</si>
  <si>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</si>
  <si>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</si>
  <si>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</si>
  <si>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</si>
  <si>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</si>
  <si>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</si>
  <si>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</si>
  <si>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</si>
  <si>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</si>
  <si>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</si>
  <si>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</si>
  <si>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</si>
  <si>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</si>
  <si>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</si>
  <si>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</si>
  <si>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</si>
  <si>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</si>
  <si>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</si>
  <si>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</si>
  <si>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</si>
  <si>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</si>
  <si>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</si>
  <si>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</si>
  <si>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</si>
  <si>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</si>
  <si>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</si>
  <si>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</si>
  <si>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</si>
  <si>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</si>
  <si>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</si>
  <si>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</si>
  <si>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</si>
  <si>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</si>
  <si>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</si>
  <si>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</si>
  <si>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</si>
  <si>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</si>
  <si>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</si>
  <si>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</si>
  <si>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</si>
  <si>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</si>
  <si>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</si>
  <si>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</si>
  <si>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</si>
  <si>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</si>
  <si>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</si>
  <si>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</si>
  <si>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</si>
  <si>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</si>
  <si>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</si>
  <si>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</si>
  <si>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</si>
  <si>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</si>
  <si>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</si>
  <si>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</si>
  <si>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</si>
  <si>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</si>
  <si>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</si>
  <si>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</si>
  <si>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</si>
  <si>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</si>
  <si>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</si>
  <si>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</si>
  <si>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</si>
  <si>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</si>
  <si>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</si>
  <si>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</si>
  <si>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</si>
  <si>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</si>
  <si>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</si>
  <si>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</si>
  <si>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</si>
  <si>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</si>
  <si>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</si>
  <si>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</si>
  <si>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</si>
  <si>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</si>
  <si>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</si>
  <si>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</si>
  <si>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</si>
  <si>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</si>
  <si>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</si>
  <si>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</si>
  <si>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</si>
  <si>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</si>
  <si>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</si>
  <si>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</si>
  <si>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</si>
  <si>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</si>
  <si>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</si>
  <si>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</si>
  <si>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</si>
  <si>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</si>
  <si>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</si>
  <si>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</si>
  <si>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</si>
  <si>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</si>
  <si>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</si>
  <si>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</si>
  <si>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</si>
  <si>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</si>
  <si>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</si>
  <si>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</si>
  <si>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</si>
  <si>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</si>
  <si>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</si>
  <si>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</si>
  <si>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</si>
  <si>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</si>
  <si>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</si>
  <si>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</si>
  <si>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</si>
  <si>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</si>
  <si>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</si>
  <si>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</si>
  <si>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</si>
  <si>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</si>
  <si>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</si>
  <si>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</si>
  <si>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</si>
  <si>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</si>
  <si>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</si>
  <si>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</si>
  <si>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</si>
  <si>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</si>
  <si>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</si>
  <si>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</si>
  <si>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</si>
  <si>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</si>
  <si>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</si>
  <si>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</si>
  <si>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</si>
  <si>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</si>
  <si>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</si>
  <si>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</si>
  <si>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</si>
  <si>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</si>
  <si>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</si>
  <si>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</si>
  <si>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</si>
  <si>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</si>
  <si>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</si>
  <si>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</si>
  <si>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</si>
  <si>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</si>
  <si>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</si>
  <si>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</si>
  <si>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</si>
  <si>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</si>
  <si>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</si>
  <si>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</si>
  <si>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</si>
  <si>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</si>
  <si>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</si>
  <si>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</si>
  <si>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</si>
  <si>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</si>
  <si>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</si>
  <si>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</si>
  <si>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</si>
  <si>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</si>
  <si>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</si>
  <si>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</si>
  <si>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</si>
  <si>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</si>
  <si>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</si>
  <si>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</si>
  <si>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</si>
  <si>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</si>
  <si>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</si>
  <si>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</si>
  <si>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</si>
  <si>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</si>
  <si>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</si>
  <si>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</si>
  <si>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</si>
  <si>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</si>
  <si>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</si>
  <si>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</si>
  <si>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</si>
  <si>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</si>
  <si>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</si>
  <si>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</si>
  <si>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</si>
  <si>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</si>
  <si>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</si>
  <si>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</si>
  <si>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</si>
  <si>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</si>
  <si>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</si>
  <si>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</si>
  <si>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</si>
  <si>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</si>
  <si>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</si>
  <si>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</si>
  <si>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</si>
  <si>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</si>
  <si>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</si>
  <si>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</si>
  <si>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</si>
  <si>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</si>
  <si>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</si>
  <si>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</si>
  <si>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</si>
  <si>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</si>
  <si>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</si>
  <si>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</si>
  <si>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</si>
  <si>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</si>
  <si>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</si>
  <si>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</si>
  <si>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</si>
  <si>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</si>
  <si>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</si>
  <si>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</si>
  <si>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</si>
  <si>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</si>
  <si>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</si>
  <si>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</si>
  <si>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</si>
  <si>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</si>
  <si>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</si>
  <si>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</si>
  <si>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</si>
  <si>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</si>
  <si>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</si>
  <si>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</si>
  <si>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</si>
  <si>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</si>
  <si>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</si>
  <si>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</si>
  <si>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</si>
  <si>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</si>
  <si>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</si>
  <si>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</si>
  <si>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</si>
  <si>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</si>
  <si>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</si>
  <si>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</si>
  <si>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</si>
  <si>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</si>
  <si>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</si>
  <si>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</si>
  <si>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</si>
  <si>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</si>
  <si>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</si>
  <si>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</si>
  <si>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</si>
  <si>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</si>
  <si>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</si>
  <si>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</si>
  <si>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</si>
  <si>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</si>
  <si>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</si>
  <si>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</si>
  <si>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</si>
  <si>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</si>
  <si>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</si>
  <si>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</si>
  <si>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</si>
  <si>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</si>
  <si>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</si>
  <si>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</si>
  <si>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</si>
  <si>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</si>
  <si>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</si>
  <si>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</si>
  <si>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</si>
  <si>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</si>
  <si>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</si>
  <si>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</si>
  <si>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</si>
  <si>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</si>
  <si>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</si>
  <si>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</si>
  <si>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</si>
  <si>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</si>
  <si>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</si>
  <si>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</si>
  <si>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</si>
  <si>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</si>
  <si>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</si>
  <si>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</si>
  <si>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</si>
  <si>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</si>
  <si>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</si>
  <si>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</si>
  <si>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</si>
  <si>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</si>
  <si>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</si>
  <si>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</si>
  <si>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</si>
  <si>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</si>
  <si>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</si>
  <si>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</si>
  <si>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</si>
  <si>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</si>
  <si>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</si>
  <si>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</si>
  <si>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</si>
  <si>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</si>
  <si>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</si>
  <si>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</si>
  <si>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</si>
  <si>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</si>
  <si>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</si>
  <si>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</si>
  <si>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</si>
  <si>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</si>
  <si>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</si>
  <si>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</si>
  <si>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</si>
  <si>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</si>
  <si>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</si>
  <si>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</si>
  <si>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</si>
  <si>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</si>
  <si>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</si>
  <si>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</si>
  <si>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</si>
  <si>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</si>
  <si>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</si>
  <si>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</si>
  <si>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</si>
  <si>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</si>
  <si>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</si>
  <si>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</si>
  <si>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</si>
  <si>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</si>
  <si>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</si>
  <si>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</si>
  <si>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</si>
  <si>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</si>
  <si>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</si>
  <si>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</si>
  <si>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</si>
  <si>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</si>
  <si>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</si>
  <si>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</si>
  <si>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</si>
  <si>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</si>
  <si>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</si>
  <si>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</si>
  <si>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</si>
  <si>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</si>
  <si>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</si>
  <si>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</si>
  <si>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</si>
  <si>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</si>
  <si>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</si>
  <si>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</si>
  <si>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</si>
  <si>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</si>
  <si>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</si>
  <si>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</si>
  <si>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</si>
  <si>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</si>
  <si>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</si>
  <si>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</si>
  <si>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</si>
  <si>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</si>
  <si>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</si>
  <si>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</si>
  <si>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</si>
  <si>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</si>
  <si>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</si>
  <si>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</si>
  <si>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</si>
  <si>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</si>
  <si>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</si>
  <si>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</si>
  <si>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</si>
  <si>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</si>
  <si>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</si>
  <si>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</si>
  <si>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</si>
  <si>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</si>
  <si>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</si>
  <si>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</si>
  <si>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</si>
  <si>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</si>
  <si>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</si>
  <si>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</si>
  <si>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</si>
  <si>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</si>
  <si>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</si>
  <si>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</si>
  <si>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</si>
  <si>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</si>
  <si>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</si>
  <si>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</si>
  <si>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</si>
  <si>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</si>
  <si>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</si>
  <si>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</si>
  <si>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</si>
  <si>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</si>
  <si>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</si>
  <si>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</si>
  <si>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</si>
  <si>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</si>
  <si>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</si>
  <si>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</si>
  <si>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</si>
  <si>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</si>
  <si>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</si>
  <si>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</si>
  <si>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</si>
  <si>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</si>
  <si>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</si>
  <si>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</si>
  <si>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</si>
  <si>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</si>
  <si>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</si>
  <si>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</si>
  <si>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</si>
  <si>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</si>
  <si>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</si>
  <si>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</si>
  <si>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</si>
  <si>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</si>
  <si>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</si>
  <si>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</si>
  <si>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</si>
  <si>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</si>
  <si>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</si>
  <si>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</si>
  <si>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</si>
  <si>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</si>
  <si>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</si>
  <si>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</si>
  <si>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</si>
  <si>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</si>
  <si>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</si>
  <si>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</si>
  <si>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</si>
  <si>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</si>
  <si>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</si>
  <si>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</si>
  <si>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</si>
  <si>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</si>
  <si>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</si>
  <si>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</si>
  <si>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</si>
  <si>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</si>
  <si>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</si>
  <si>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</si>
  <si>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</si>
  <si>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</si>
  <si>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</si>
  <si>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</si>
  <si>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</si>
  <si>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</si>
  <si>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</si>
  <si>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</si>
  <si>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</si>
  <si>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</si>
  <si>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</si>
  <si>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</si>
  <si>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</si>
  <si>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</si>
  <si>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</si>
  <si>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</si>
  <si>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</si>
  <si>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</si>
  <si>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</si>
  <si>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</si>
  <si>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</si>
  <si>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</si>
  <si>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</si>
  <si>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</si>
  <si>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</si>
  <si>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</si>
  <si>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</si>
  <si>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</si>
  <si>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</si>
  <si>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</si>
  <si>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</si>
  <si>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</si>
  <si>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</si>
  <si>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</si>
  <si>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</si>
  <si>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</si>
  <si>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</si>
  <si>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</si>
  <si>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</si>
  <si>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</si>
  <si>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</si>
  <si>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</si>
  <si>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</si>
  <si>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</si>
  <si>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</si>
  <si>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</si>
  <si>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</si>
  <si>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</si>
  <si>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</si>
  <si>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</si>
  <si>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</si>
  <si>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</si>
  <si>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</si>
  <si>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</si>
  <si>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</si>
  <si>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</si>
  <si>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</si>
  <si>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</si>
  <si>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</si>
  <si>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</si>
  <si>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</si>
  <si>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</si>
  <si>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</si>
  <si>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</si>
  <si>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</si>
  <si>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</si>
  <si>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</si>
  <si>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</si>
  <si>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</si>
  <si>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</si>
  <si>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</si>
  <si>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</si>
  <si>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</si>
  <si>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</si>
  <si>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</si>
  <si>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</si>
  <si>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</si>
  <si>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</si>
  <si>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</si>
  <si>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</si>
  <si>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</si>
  <si>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</si>
  <si>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</si>
  <si>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</si>
  <si>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</si>
  <si>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</si>
  <si>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</si>
  <si>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</si>
  <si>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</si>
  <si>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</si>
  <si>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</si>
  <si>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</si>
  <si>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</si>
  <si>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</si>
  <si>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</si>
  <si>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</si>
  <si>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</si>
  <si>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</si>
  <si>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</si>
  <si>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</si>
  <si>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</si>
  <si>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</si>
  <si>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</si>
  <si>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</si>
  <si>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</si>
  <si>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</si>
  <si>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</si>
  <si>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</si>
  <si>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</si>
  <si>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</si>
  <si>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</si>
  <si>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</si>
  <si>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</si>
  <si>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</si>
  <si>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</si>
  <si>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</si>
  <si>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</si>
  <si>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</si>
  <si>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</si>
  <si>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</si>
  <si>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</si>
  <si>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</si>
  <si>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</si>
  <si>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</si>
  <si>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</si>
  <si>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</si>
  <si>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</si>
  <si>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</si>
  <si>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</si>
  <si>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</si>
  <si>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</si>
  <si>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</si>
  <si>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</si>
  <si>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</si>
  <si>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</si>
  <si>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</si>
  <si>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</si>
  <si>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</si>
  <si>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</si>
  <si>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</si>
  <si>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</si>
  <si>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</si>
  <si>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</si>
  <si>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</si>
  <si>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</si>
  <si>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</si>
  <si>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</si>
  <si>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</si>
  <si>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</si>
  <si>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</si>
  <si>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</si>
  <si>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</si>
  <si>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</si>
  <si>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</si>
  <si>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</si>
  <si>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</si>
  <si>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</si>
  <si>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</si>
  <si>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</si>
  <si>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</si>
  <si>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</si>
  <si>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</si>
  <si>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</si>
  <si>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</si>
  <si>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</si>
  <si>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</si>
  <si>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</si>
  <si>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</si>
  <si>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</si>
  <si>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</si>
  <si>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</si>
  <si>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</si>
  <si>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</si>
  <si>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</si>
  <si>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</si>
  <si>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</si>
  <si>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</si>
  <si>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</si>
  <si>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</si>
  <si>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</si>
  <si>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</si>
  <si>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</si>
  <si>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</si>
  <si>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</si>
  <si>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</si>
  <si>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</si>
  <si>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</si>
  <si>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</si>
  <si>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</si>
  <si>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</si>
  <si>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</si>
  <si>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</si>
  <si>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</si>
  <si>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</si>
  <si>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</si>
  <si>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</si>
  <si>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</si>
  <si>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</si>
  <si>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</si>
  <si>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</si>
  <si>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</si>
  <si>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</si>
  <si>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</si>
  <si>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</si>
  <si>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</si>
  <si>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</si>
  <si>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</si>
  <si>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</si>
  <si>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</si>
  <si>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</si>
  <si>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</si>
  <si>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</si>
  <si>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</si>
  <si>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</si>
  <si>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</si>
  <si>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</si>
  <si>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</si>
  <si>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</si>
  <si>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</si>
  <si>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</si>
  <si>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</si>
  <si>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</si>
  <si>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</si>
  <si>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</si>
  <si>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</si>
  <si>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</si>
  <si>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</si>
  <si>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</si>
  <si>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</si>
  <si>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</si>
  <si>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</si>
  <si>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</si>
  <si>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</si>
  <si>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</si>
  <si>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</si>
  <si>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</si>
  <si>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</si>
  <si>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</si>
  <si>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</si>
  <si>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</si>
  <si>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</si>
  <si>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</si>
  <si>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</si>
  <si>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</si>
  <si>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</si>
  <si>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</si>
  <si>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</si>
  <si>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</si>
  <si>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</si>
  <si>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</si>
  <si>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</si>
  <si>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</si>
  <si>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</si>
  <si>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</si>
  <si>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</si>
  <si>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</si>
  <si>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</si>
  <si>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</si>
  <si>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</si>
  <si>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</si>
  <si>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</si>
  <si>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</si>
  <si>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</si>
  <si>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</si>
  <si>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</si>
  <si>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</si>
  <si>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</si>
  <si>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</si>
  <si>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</si>
  <si>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</si>
  <si>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</si>
  <si>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</si>
  <si>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</si>
  <si>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</si>
  <si>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</si>
  <si>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</si>
  <si>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</si>
  <si>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</si>
  <si>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</si>
  <si>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</si>
  <si>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</si>
  <si>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</si>
  <si>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</si>
  <si>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</si>
  <si>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</si>
  <si>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</si>
  <si>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</si>
  <si>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</si>
  <si>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</si>
  <si>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</si>
  <si>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</si>
  <si>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</si>
  <si>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</si>
  <si>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</si>
  <si>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</si>
  <si>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</si>
  <si>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</si>
  <si>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</si>
  <si>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</si>
  <si>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</si>
  <si>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</si>
  <si>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</si>
  <si>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</si>
  <si>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</si>
  <si>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</si>
  <si>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</si>
  <si>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</si>
  <si>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</si>
  <si>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</si>
  <si>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</si>
  <si>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</si>
  <si>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</si>
  <si>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</si>
  <si>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</si>
  <si>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</si>
  <si>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</si>
  <si>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</si>
  <si>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</si>
  <si>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</si>
  <si>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</si>
  <si>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</si>
  <si>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</si>
  <si>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</si>
  <si>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</si>
  <si>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</si>
  <si>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</si>
  <si>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</si>
  <si>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</si>
  <si>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</si>
  <si>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</si>
  <si>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</si>
  <si>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</si>
  <si>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</si>
  <si>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</si>
  <si>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</si>
  <si>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</si>
  <si>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</si>
  <si>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</si>
  <si>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</si>
  <si>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</si>
  <si>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</si>
  <si>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</si>
  <si>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</si>
  <si>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</si>
  <si>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</si>
  <si>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</si>
  <si>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</si>
  <si>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</si>
  <si>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</si>
  <si>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</si>
  <si>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</si>
  <si>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</si>
  <si>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</si>
  <si>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</si>
  <si>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</si>
  <si>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</si>
  <si>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</si>
  <si>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</si>
  <si>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</si>
  <si>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</si>
  <si>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</si>
  <si>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</si>
  <si>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</si>
  <si>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</si>
  <si>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</si>
  <si>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</si>
  <si>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</si>
  <si>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</si>
  <si>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</si>
  <si>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</si>
  <si>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</si>
  <si>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</si>
  <si>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</si>
  <si>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</si>
  <si>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</si>
  <si>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</si>
  <si>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</si>
  <si>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</si>
  <si>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</si>
  <si>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</si>
  <si>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</si>
  <si>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</si>
  <si>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</si>
  <si>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</si>
  <si>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</si>
  <si>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</si>
  <si>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</si>
  <si>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</si>
  <si>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</si>
  <si>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</si>
  <si>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</si>
  <si>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</si>
  <si>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</si>
  <si>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</si>
  <si>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</si>
  <si>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</si>
  <si>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</si>
  <si>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</si>
  <si>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</si>
  <si>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</si>
  <si>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</si>
  <si>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</si>
  <si>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</si>
  <si>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</si>
  <si>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</si>
  <si>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</si>
  <si>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</si>
  <si>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</si>
  <si>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</si>
  <si>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</si>
  <si>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</si>
  <si>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</si>
  <si>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</si>
  <si>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</si>
  <si>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</si>
  <si>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</si>
  <si>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</si>
  <si>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</si>
  <si>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</si>
  <si>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</si>
  <si>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</si>
  <si>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</si>
  <si>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</si>
  <si>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</si>
  <si>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</si>
  <si>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</si>
  <si>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</si>
  <si>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</si>
  <si>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</si>
  <si>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</si>
  <si>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</si>
  <si>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</si>
  <si>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</si>
  <si>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</si>
  <si>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</si>
  <si>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</si>
  <si>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</si>
  <si>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</si>
  <si>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</si>
  <si>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</si>
  <si>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</si>
  <si>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</si>
  <si>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</si>
  <si>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</si>
  <si>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</si>
  <si>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</si>
  <si>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</si>
  <si>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</si>
  <si>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</si>
  <si>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</si>
  <si>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</si>
  <si>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</si>
  <si>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</si>
  <si>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</si>
  <si>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</si>
  <si>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</si>
  <si>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</si>
  <si>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</si>
  <si>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</si>
  <si>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</si>
  <si>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</si>
  <si>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</si>
  <si>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</si>
  <si>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</si>
  <si>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</si>
  <si>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</si>
  <si>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</si>
  <si>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</si>
  <si>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</si>
  <si>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</si>
  <si>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</si>
  <si>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</si>
  <si>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</si>
  <si>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</si>
  <si>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</si>
  <si>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</si>
  <si>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</si>
  <si>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</si>
  <si>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</si>
  <si>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</si>
  <si>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</si>
  <si>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</si>
  <si>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</si>
  <si>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</si>
  <si>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</si>
  <si>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</si>
  <si>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</si>
  <si>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</si>
  <si>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</si>
  <si>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</si>
  <si>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</si>
  <si>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</si>
  <si>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</si>
  <si>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</si>
  <si>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</si>
  <si>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</si>
  <si>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</si>
  <si>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</si>
  <si>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</si>
  <si>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</si>
  <si>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</si>
  <si>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</si>
  <si>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</si>
  <si>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</si>
  <si>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</si>
  <si>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</si>
  <si>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</si>
  <si>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</si>
  <si>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</si>
  <si>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</si>
  <si>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</si>
  <si>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</si>
  <si>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</si>
  <si>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</si>
  <si>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</si>
  <si>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</si>
  <si>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</si>
  <si>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</si>
  <si>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</si>
  <si>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</si>
  <si>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</si>
  <si>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</si>
  <si>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</si>
  <si>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</si>
  <si>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</si>
  <si>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</si>
  <si>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</si>
  <si>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</si>
  <si>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</si>
  <si>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</si>
  <si>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</si>
  <si>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</si>
  <si>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</si>
  <si>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</si>
  <si>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</si>
  <si>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</si>
  <si>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</si>
  <si>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</si>
  <si>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</si>
  <si>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</si>
  <si>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</si>
  <si>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</si>
  <si>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</si>
  <si>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</si>
  <si>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</si>
  <si>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</si>
  <si>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</si>
  <si>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</si>
  <si>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</si>
  <si>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</si>
  <si>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</si>
  <si>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</si>
  <si>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</si>
  <si>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</si>
  <si>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</si>
  <si>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</si>
  <si>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</si>
  <si>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</si>
  <si>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</si>
  <si>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</si>
  <si>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</si>
  <si>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</si>
  <si>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</si>
  <si>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</si>
  <si>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</si>
  <si>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</si>
  <si>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</si>
  <si>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</si>
  <si>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</si>
  <si>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</si>
  <si>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</si>
  <si>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</si>
  <si>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</si>
  <si>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</si>
  <si>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</si>
  <si>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</si>
  <si>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</si>
  <si>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</si>
  <si>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</si>
  <si>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</si>
  <si>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</si>
  <si>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</si>
  <si>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</si>
  <si>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</si>
  <si>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</si>
  <si>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</si>
  <si>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</si>
  <si>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</si>
  <si>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</si>
  <si>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</si>
  <si>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</si>
  <si>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</si>
  <si>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</si>
  <si>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</si>
  <si>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</si>
  <si>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</si>
  <si>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</si>
  <si>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</si>
  <si>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</si>
  <si>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</si>
  <si>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</si>
  <si>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</si>
  <si>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</si>
  <si>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</si>
  <si>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</si>
  <si>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</si>
  <si>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</si>
  <si>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</si>
  <si>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</si>
  <si>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</si>
  <si>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</si>
  <si>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</si>
  <si>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</si>
  <si>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</si>
  <si>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</si>
  <si>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</si>
  <si>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</si>
  <si>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</si>
  <si>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</si>
  <si>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</si>
  <si>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</si>
  <si>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</si>
  <si>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</si>
  <si>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</si>
  <si>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</si>
  <si>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</si>
  <si>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</si>
  <si>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</si>
  <si>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</si>
  <si>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</si>
  <si>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</si>
  <si>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</si>
  <si>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</si>
  <si>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</si>
  <si>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</si>
  <si>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</si>
  <si>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</si>
  <si>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</si>
  <si>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</si>
  <si>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</si>
  <si>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</si>
  <si>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</si>
  <si>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</si>
  <si>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</si>
  <si>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</si>
  <si>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</si>
  <si>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</si>
  <si>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</si>
  <si>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</si>
  <si>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</si>
  <si>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</si>
  <si>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</si>
  <si>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</si>
  <si>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</si>
  <si>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</si>
  <si>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</si>
  <si>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</si>
  <si>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</si>
  <si>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</si>
  <si>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</si>
  <si>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</si>
  <si>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</si>
  <si>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</si>
  <si>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</si>
  <si>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</si>
  <si>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</si>
  <si>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</si>
  <si>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</si>
  <si>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</si>
  <si>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</si>
  <si>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</si>
  <si>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</si>
  <si>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</si>
  <si>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</si>
  <si>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</si>
  <si>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</si>
  <si>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</si>
  <si>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</si>
  <si>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</si>
  <si>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</si>
  <si>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</si>
  <si>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</si>
  <si>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</si>
  <si>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</si>
  <si>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</si>
  <si>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</si>
  <si>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</si>
  <si>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</si>
  <si>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</si>
  <si>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</si>
  <si>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</si>
  <si>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</si>
  <si>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</si>
  <si>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</si>
  <si>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</si>
  <si>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</si>
  <si>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</si>
  <si>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</si>
  <si>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</si>
  <si>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</si>
  <si>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</si>
  <si>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</si>
  <si>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</si>
  <si>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</si>
  <si>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</si>
  <si>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</si>
  <si>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</si>
  <si>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</si>
  <si>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</si>
  <si>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</si>
  <si>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</si>
  <si>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</si>
  <si>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</si>
  <si>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</si>
  <si>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</si>
  <si>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</si>
  <si>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</si>
  <si>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</si>
  <si>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</si>
  <si>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</si>
  <si>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</si>
  <si>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</si>
  <si>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</si>
  <si>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</si>
  <si>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</si>
  <si>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</si>
  <si>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</si>
  <si>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</si>
  <si>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</si>
  <si>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</si>
  <si>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</si>
  <si>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</si>
  <si>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</si>
  <si>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</si>
  <si>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</si>
  <si>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</si>
  <si>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</si>
  <si>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</si>
  <si>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</si>
  <si>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</si>
  <si>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</si>
  <si>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</si>
  <si>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</si>
  <si>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</si>
  <si>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</si>
  <si>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</si>
  <si>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</si>
  <si>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</si>
  <si>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</si>
  <si>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</si>
  <si>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</si>
  <si>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</si>
  <si>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</si>
  <si>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</si>
  <si>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</si>
  <si>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</si>
  <si>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</si>
  <si>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</si>
  <si>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</si>
  <si>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</si>
  <si>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</si>
  <si>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</si>
  <si>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</si>
  <si>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</si>
  <si>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</si>
  <si>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</si>
  <si>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</si>
  <si>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</si>
  <si>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</si>
  <si>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</si>
  <si>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</si>
  <si>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</si>
  <si>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</si>
  <si>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</si>
  <si>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</si>
  <si>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</si>
  <si>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</si>
  <si>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</si>
  <si>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</si>
  <si>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</si>
  <si>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</si>
  <si>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</si>
  <si>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</si>
  <si>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</si>
  <si>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</si>
  <si>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</si>
  <si>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</si>
  <si>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</si>
  <si>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</si>
  <si>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</si>
  <si>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</si>
  <si>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</si>
  <si>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</si>
  <si>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</si>
  <si>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</si>
  <si>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</si>
  <si>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</si>
  <si>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</si>
  <si>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</si>
  <si>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</si>
  <si>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</si>
  <si>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</si>
  <si>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</si>
  <si>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</si>
  <si>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</si>
  <si>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</si>
  <si>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</si>
  <si>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</si>
  <si>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</si>
  <si>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</si>
  <si>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</si>
  <si>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</si>
  <si>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</si>
  <si>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</si>
  <si>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</si>
  <si>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</si>
  <si>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</si>
  <si>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</si>
  <si>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</si>
  <si>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</si>
  <si>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</si>
  <si>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</si>
  <si>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</si>
  <si>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</si>
  <si>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</si>
  <si>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</si>
  <si>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</si>
  <si>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</si>
  <si>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</si>
  <si>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</si>
  <si>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</si>
  <si>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</si>
  <si>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</si>
  <si>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</si>
  <si>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</si>
  <si>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</si>
  <si>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</si>
  <si>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</si>
  <si>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</si>
  <si>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</si>
  <si>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</si>
  <si>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</si>
  <si>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</si>
  <si>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</si>
  <si>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</si>
  <si>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</si>
  <si>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</si>
  <si>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</si>
  <si>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</si>
  <si>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</si>
  <si>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</si>
  <si>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</si>
  <si>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</si>
  <si>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</si>
  <si>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</si>
  <si>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</si>
  <si>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</si>
  <si>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</si>
  <si>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</si>
  <si>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</si>
  <si>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</si>
  <si>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</si>
  <si>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</si>
  <si>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</si>
  <si>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</si>
  <si>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</si>
  <si>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</si>
  <si>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</si>
  <si>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</si>
  <si>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</si>
  <si>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</si>
  <si>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</si>
  <si>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</si>
  <si>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</si>
  <si>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</si>
  <si>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</si>
  <si>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</si>
  <si>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</si>
  <si>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</si>
  <si>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</si>
  <si>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</si>
  <si>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</si>
  <si>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</si>
  <si>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</si>
  <si>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</si>
  <si>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</si>
  <si>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</si>
  <si>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</si>
  <si>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</si>
  <si>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</si>
  <si>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</si>
  <si>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</si>
  <si>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</si>
  <si>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</si>
  <si>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</si>
  <si>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</si>
  <si>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</si>
  <si>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</si>
  <si>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</si>
  <si>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</si>
  <si>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</si>
  <si>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</si>
  <si>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</si>
  <si>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</si>
  <si>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</si>
  <si>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</si>
  <si>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</si>
  <si>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</si>
  <si>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</si>
  <si>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</si>
  <si>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</si>
  <si>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</si>
  <si>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</si>
  <si>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</si>
  <si>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</si>
  <si>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</si>
  <si>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</si>
  <si>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</si>
  <si>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</si>
  <si>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</si>
  <si>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</si>
  <si>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</si>
  <si>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</si>
  <si>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</si>
  <si>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</si>
  <si>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</si>
  <si>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</si>
  <si>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</si>
  <si>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</si>
  <si>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</si>
  <si>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</si>
  <si>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</si>
  <si>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</si>
  <si>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</si>
  <si>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</si>
  <si>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</si>
  <si>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</si>
  <si>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</si>
  <si>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</si>
  <si>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</si>
  <si>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</si>
  <si>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</si>
  <si>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</si>
  <si>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</si>
  <si>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</si>
  <si>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</si>
  <si>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</si>
  <si>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</si>
  <si>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</si>
  <si>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</si>
  <si>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</si>
  <si>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</si>
  <si>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</si>
  <si>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</si>
  <si>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</si>
  <si>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</si>
  <si>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</si>
  <si>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</si>
  <si>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</si>
  <si>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</si>
  <si>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</si>
  <si>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</si>
  <si>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</si>
  <si>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</si>
  <si>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</si>
  <si>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</si>
  <si>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</si>
  <si>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</si>
  <si>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</si>
  <si>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</si>
  <si>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</si>
  <si>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</si>
  <si>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</si>
  <si>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</si>
  <si>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</si>
  <si>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</si>
  <si>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</si>
  <si>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</si>
  <si>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</si>
  <si>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</si>
  <si>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</si>
  <si>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</si>
  <si>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</si>
  <si>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</si>
  <si>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</si>
  <si>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</si>
  <si>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</si>
  <si>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</si>
  <si>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</si>
  <si>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</si>
  <si>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</si>
  <si>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</si>
  <si>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</si>
  <si>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</si>
  <si>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</si>
  <si>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</si>
  <si>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</si>
  <si>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</si>
  <si>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</si>
  <si>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</si>
  <si>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</si>
  <si>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</si>
  <si>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</si>
  <si>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</si>
  <si>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</si>
  <si>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</si>
  <si>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</si>
  <si>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</si>
  <si>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</si>
  <si>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</si>
  <si>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</si>
  <si>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</si>
  <si>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</si>
  <si>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</si>
  <si>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</si>
  <si>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</si>
  <si>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</si>
  <si>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</si>
  <si>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</si>
  <si>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</si>
  <si>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</si>
  <si>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</si>
  <si>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</si>
  <si>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</si>
  <si>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</si>
  <si>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</si>
  <si>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</si>
  <si>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</si>
  <si>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</si>
  <si>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</si>
  <si>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</si>
  <si>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</si>
  <si>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</si>
  <si>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</si>
  <si>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</si>
  <si>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</si>
  <si>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</si>
  <si>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</si>
  <si>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</si>
  <si>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</si>
  <si>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</si>
  <si>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</si>
  <si>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</si>
  <si>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</si>
  <si>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</si>
  <si>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</si>
  <si>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</si>
  <si>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</si>
  <si>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</si>
  <si>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</si>
  <si>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</si>
  <si>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</si>
  <si>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</si>
  <si>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</si>
  <si>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</si>
  <si>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</si>
  <si>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</si>
  <si>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</si>
  <si>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</si>
  <si>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</si>
  <si>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</si>
  <si>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</si>
  <si>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</si>
  <si>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</si>
  <si>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</si>
  <si>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</si>
  <si>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</si>
  <si>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</si>
  <si>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</si>
  <si>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</si>
  <si>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</si>
  <si>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</si>
  <si>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</si>
  <si>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</si>
  <si>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</si>
  <si>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</si>
  <si>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</si>
  <si>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</si>
  <si>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</si>
  <si>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</si>
  <si>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</si>
  <si>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</si>
  <si>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</si>
  <si>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</si>
  <si>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</si>
  <si>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</si>
  <si>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</si>
  <si>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</si>
  <si>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</si>
  <si>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</si>
  <si>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</si>
  <si>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</si>
  <si>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</si>
  <si>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</si>
  <si>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</si>
  <si>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</si>
  <si>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</si>
  <si>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</si>
  <si>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</si>
  <si>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</si>
  <si>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</si>
  <si>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</si>
  <si>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</si>
  <si>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</si>
  <si>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</si>
  <si>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</si>
  <si>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</si>
  <si>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</si>
  <si>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</si>
  <si>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</si>
  <si>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</si>
  <si>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</si>
  <si>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</si>
  <si>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</si>
  <si>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</si>
  <si>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</si>
  <si>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</si>
  <si>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</si>
  <si>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</si>
  <si>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</si>
  <si>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</si>
  <si>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</si>
  <si>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</si>
  <si>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</si>
  <si>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</si>
  <si>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</si>
  <si>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</si>
  <si>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</si>
  <si>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</si>
  <si>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</si>
  <si>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</si>
  <si>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</si>
  <si>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</si>
  <si>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</si>
  <si>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</si>
  <si>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</si>
  <si>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</si>
  <si>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</si>
  <si>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</si>
  <si>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</si>
  <si>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</si>
  <si>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</si>
  <si>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</si>
  <si>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</si>
  <si>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</si>
  <si>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</si>
  <si>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</si>
  <si>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</si>
  <si>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</si>
  <si>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</si>
  <si>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</si>
  <si>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</si>
  <si>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</si>
  <si>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</si>
  <si>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</si>
  <si>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</si>
  <si>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</si>
  <si>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</si>
  <si>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</si>
  <si>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</si>
  <si>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</si>
  <si>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</si>
  <si>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</si>
  <si>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</si>
  <si>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</si>
  <si>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</si>
  <si>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</si>
  <si>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</si>
  <si>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</si>
  <si>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</si>
  <si>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</si>
  <si>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</si>
  <si>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</si>
  <si>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</si>
  <si>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</si>
  <si>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</si>
  <si>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</si>
  <si>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</si>
  <si>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</si>
  <si>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</si>
  <si>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</si>
  <si>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</si>
  <si>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</si>
  <si>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</si>
  <si>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</si>
  <si>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</si>
  <si>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</si>
  <si>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</si>
  <si>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</si>
  <si>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</si>
  <si>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</si>
  <si>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</si>
  <si>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</si>
  <si>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</si>
  <si>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</si>
  <si>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</si>
  <si>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</si>
  <si>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</si>
  <si>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</si>
  <si>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</si>
  <si>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</si>
  <si>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</si>
  <si>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</si>
  <si>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</si>
  <si>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</si>
  <si>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</si>
  <si>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</si>
  <si>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</si>
  <si>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</si>
  <si>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</si>
  <si>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</si>
  <si>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</si>
  <si>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</si>
  <si>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</si>
  <si>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</si>
  <si>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</si>
  <si>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</si>
  <si>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</si>
  <si>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</si>
  <si>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</si>
  <si>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</si>
  <si>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</si>
  <si>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</si>
  <si>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</si>
  <si>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</si>
  <si>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</si>
  <si>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</si>
  <si>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</si>
  <si>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</si>
  <si>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</si>
  <si>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</si>
  <si>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</si>
  <si>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</si>
  <si>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</si>
  <si>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</si>
  <si>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</si>
  <si>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</si>
  <si>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</si>
  <si>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</si>
  <si>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</si>
  <si>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</si>
  <si>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</si>
  <si>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</si>
  <si>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</si>
  <si>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</si>
  <si>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</si>
  <si>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</si>
  <si>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</si>
  <si>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</si>
  <si>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</si>
  <si>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</si>
  <si>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</si>
  <si>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</si>
  <si>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</si>
  <si>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</si>
  <si>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</si>
  <si>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</si>
  <si>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</si>
  <si>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</si>
  <si>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</si>
  <si>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</si>
  <si>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</si>
  <si>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</si>
  <si>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</si>
  <si>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</si>
  <si>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</si>
  <si>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</si>
  <si>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</si>
  <si>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</si>
  <si>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</si>
  <si>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</si>
  <si>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</si>
  <si>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</si>
  <si>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</si>
  <si>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</si>
  <si>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</si>
  <si>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</si>
  <si>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</si>
  <si>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</si>
  <si>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</si>
  <si>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</si>
  <si>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</si>
  <si>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</si>
  <si>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</si>
  <si>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</si>
  <si>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</si>
  <si>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</si>
  <si>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</si>
  <si>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</si>
  <si>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</si>
  <si>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</si>
  <si>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</si>
  <si>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</si>
  <si>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</si>
  <si>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</si>
  <si>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</si>
  <si>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</si>
  <si>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</si>
  <si>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</si>
  <si>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</si>
  <si>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</si>
  <si>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</si>
  <si>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</si>
  <si>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</si>
  <si>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</si>
  <si>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</si>
  <si>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</si>
  <si>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</si>
  <si>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</si>
  <si>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</si>
  <si>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</si>
  <si>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</si>
  <si>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</si>
  <si>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</si>
  <si>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</si>
  <si>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</si>
  <si>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</si>
  <si>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</si>
  <si>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</si>
  <si>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</si>
  <si>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</si>
  <si>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</si>
  <si>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</si>
  <si>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</si>
  <si>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</si>
  <si>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</si>
  <si>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</si>
  <si>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</si>
  <si>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</si>
  <si>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</si>
  <si>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</si>
  <si>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</si>
  <si>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</si>
  <si>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</si>
  <si>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</si>
  <si>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</si>
  <si>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</si>
  <si>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</si>
  <si>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</si>
  <si>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</si>
  <si>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</si>
  <si>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</si>
  <si>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</si>
  <si>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</si>
  <si>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</si>
  <si>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</si>
  <si>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</si>
  <si>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</si>
  <si>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</si>
  <si>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</si>
  <si>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</si>
  <si>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</si>
  <si>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</si>
  <si>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</si>
  <si>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</si>
  <si>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</si>
  <si>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</si>
  <si>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</si>
  <si>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</si>
  <si>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</si>
  <si>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</si>
  <si>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</si>
  <si>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</si>
  <si>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</si>
  <si>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</si>
  <si>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</si>
  <si>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</si>
  <si>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</si>
  <si>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</si>
  <si>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</si>
  <si>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</si>
  <si>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</si>
  <si>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</si>
  <si>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</si>
  <si>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</si>
  <si>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</si>
  <si>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</si>
  <si>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</si>
  <si>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</si>
  <si>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</si>
  <si>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</si>
  <si>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</si>
  <si>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</si>
  <si>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</si>
  <si>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</si>
  <si>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</si>
  <si>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</si>
  <si>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</si>
  <si>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</si>
  <si>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</si>
  <si>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</si>
  <si>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</si>
  <si>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</si>
  <si>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</si>
  <si>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</si>
  <si>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</si>
  <si>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</si>
  <si>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</si>
  <si>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</si>
  <si>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</si>
  <si>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</si>
  <si>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</si>
  <si>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</si>
  <si>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</si>
  <si>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</si>
  <si>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</si>
  <si>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</si>
  <si>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</si>
  <si>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</si>
  <si>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</si>
  <si>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</si>
  <si>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</si>
  <si>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</si>
  <si>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</si>
  <si>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</si>
  <si>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</si>
  <si>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</si>
  <si>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</si>
  <si>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</si>
  <si>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</si>
  <si>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</si>
  <si>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</si>
  <si>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</si>
  <si>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</si>
  <si>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</si>
  <si>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</si>
  <si>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</si>
  <si>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</si>
  <si>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</si>
  <si>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</si>
  <si>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</si>
  <si>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</si>
  <si>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</si>
  <si>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</si>
  <si>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</si>
  <si>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</si>
  <si>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</si>
  <si>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</si>
  <si>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</si>
  <si>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</si>
  <si>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</si>
  <si>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</si>
  <si>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</si>
  <si>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</si>
  <si>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</si>
  <si>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</si>
  <si>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</si>
  <si>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</si>
  <si>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</si>
  <si>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</si>
  <si>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</si>
  <si>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</si>
  <si>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</si>
  <si>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</si>
  <si>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</si>
  <si>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</si>
  <si>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</si>
  <si>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</si>
  <si>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</si>
  <si>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</si>
  <si>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</si>
  <si>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</si>
  <si>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</si>
  <si>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</si>
  <si>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</si>
  <si>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</si>
  <si>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</si>
  <si>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</si>
  <si>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</si>
  <si>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</si>
  <si>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</si>
  <si>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</si>
  <si>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</si>
  <si>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</si>
  <si>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</si>
  <si>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</si>
  <si>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</si>
  <si>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</si>
  <si>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</si>
  <si>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</si>
  <si>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</si>
  <si>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</si>
  <si>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</si>
  <si>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</si>
  <si>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</si>
  <si>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</si>
  <si>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</si>
  <si>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</si>
  <si>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</si>
  <si>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</si>
  <si>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</si>
  <si>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</si>
  <si>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</si>
  <si>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</si>
  <si>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</si>
  <si>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</si>
  <si>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</si>
  <si>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</si>
  <si>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</si>
  <si>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</si>
  <si>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</si>
  <si>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</si>
  <si>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</si>
  <si>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</si>
  <si>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</si>
  <si>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</si>
  <si>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</si>
  <si>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</si>
  <si>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</si>
  <si>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</si>
  <si>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</si>
  <si>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</si>
  <si>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</si>
  <si>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</si>
  <si>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</si>
  <si>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</si>
  <si>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</si>
  <si>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</si>
  <si>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</si>
  <si>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</si>
  <si>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</si>
  <si>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</si>
  <si>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</si>
  <si>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</si>
  <si>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</si>
  <si>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</si>
  <si>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</si>
  <si>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</si>
  <si>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</si>
  <si>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</si>
  <si>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</si>
  <si>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</si>
  <si>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</si>
  <si>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</si>
  <si>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</si>
  <si>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</si>
  <si>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</si>
  <si>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</si>
  <si>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</si>
  <si>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</si>
  <si>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</si>
  <si>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</si>
  <si>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</si>
  <si>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</si>
  <si>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</si>
  <si>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</si>
  <si>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</si>
  <si>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</si>
  <si>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</si>
  <si>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</si>
  <si>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</si>
  <si>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</si>
  <si>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</si>
  <si>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</si>
  <si>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</si>
  <si>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</si>
  <si>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</si>
  <si>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</si>
  <si>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</si>
  <si>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</si>
  <si>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</si>
  <si>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</si>
  <si>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</si>
  <si>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</si>
  <si>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</si>
  <si>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</si>
  <si>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</si>
  <si>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</si>
  <si>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</si>
  <si>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</si>
  <si>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</si>
  <si>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</si>
  <si>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</si>
  <si>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</si>
  <si>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</si>
  <si>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</si>
  <si>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</si>
  <si>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</si>
  <si>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</si>
  <si>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</si>
  <si>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</si>
  <si>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</si>
  <si>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</si>
  <si>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</si>
  <si>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</si>
  <si>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</si>
  <si>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</si>
  <si>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</si>
  <si>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</si>
  <si>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</si>
  <si>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</si>
  <si>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</si>
  <si>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</si>
  <si>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</si>
  <si>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</si>
  <si>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</si>
  <si>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</si>
  <si>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</si>
  <si>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</si>
  <si>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</si>
  <si>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</si>
  <si>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</si>
  <si>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</si>
  <si>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</si>
  <si>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</si>
  <si>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</si>
  <si>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</si>
  <si>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</si>
  <si>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</si>
  <si>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</si>
  <si>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</si>
  <si>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</si>
  <si>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</si>
  <si>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</si>
  <si>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</si>
  <si>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</si>
  <si>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</si>
  <si>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</si>
  <si>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</si>
  <si>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</si>
  <si>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</si>
  <si>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</si>
  <si>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</si>
  <si>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</si>
  <si>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</si>
  <si>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</si>
  <si>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</si>
  <si>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</si>
  <si>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</si>
  <si>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</si>
  <si>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</si>
  <si>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</si>
  <si>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</si>
  <si>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</si>
  <si>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</si>
  <si>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</si>
  <si>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</si>
  <si>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</si>
  <si>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</si>
  <si>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</si>
  <si>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</si>
  <si>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</si>
  <si>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</si>
  <si>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</si>
  <si>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</si>
  <si>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</si>
  <si>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</si>
  <si>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</si>
  <si>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</si>
  <si>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</si>
  <si>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</si>
  <si>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</si>
  <si>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</si>
  <si>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</si>
  <si>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</si>
  <si>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</si>
  <si>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</si>
  <si>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</si>
  <si>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</si>
  <si>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</si>
  <si>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</si>
  <si>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</si>
  <si>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</si>
  <si>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</si>
  <si>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</si>
  <si>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</si>
  <si>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</si>
  <si>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</si>
  <si>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</si>
  <si>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</si>
  <si>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</si>
  <si>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</si>
  <si>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</si>
  <si>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</si>
  <si>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</si>
  <si>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</si>
  <si>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</si>
  <si>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</si>
  <si>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</si>
  <si>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</si>
  <si>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</si>
  <si>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</si>
  <si>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</si>
  <si>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</si>
  <si>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</si>
  <si>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</si>
  <si>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</si>
  <si>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</si>
  <si>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</si>
  <si>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</si>
  <si>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</si>
  <si>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</si>
  <si>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</si>
  <si>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</si>
  <si>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</si>
  <si>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</si>
  <si>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</si>
  <si>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</si>
  <si>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</si>
  <si>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</si>
  <si>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</si>
  <si>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</si>
  <si>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</si>
  <si>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</si>
  <si>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</si>
  <si>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</si>
  <si>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</si>
  <si>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</si>
  <si>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</si>
  <si>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</si>
  <si>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</si>
  <si>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</si>
  <si>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</si>
  <si>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</si>
  <si>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</si>
  <si>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</si>
  <si>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</si>
  <si>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</si>
  <si>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</si>
  <si>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</si>
  <si>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</si>
  <si>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</si>
  <si>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</si>
  <si>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</si>
  <si>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</si>
  <si>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</si>
  <si>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</si>
  <si>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</si>
  <si>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</si>
  <si>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</si>
  <si>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</si>
  <si>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</si>
  <si>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</si>
  <si>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</si>
  <si>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</si>
  <si>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</si>
  <si>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</si>
  <si>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</si>
  <si>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</si>
  <si>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</si>
  <si>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</si>
  <si>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</si>
  <si>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</si>
  <si>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</si>
  <si>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</si>
  <si>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</si>
  <si>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</si>
  <si>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</si>
  <si>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</si>
  <si>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</si>
  <si>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</si>
  <si>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</si>
  <si>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</si>
  <si>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</si>
  <si>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</si>
  <si>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</si>
  <si>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</si>
  <si>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</si>
  <si>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</si>
  <si>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</si>
  <si>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</si>
  <si>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</si>
  <si>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</si>
  <si>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</si>
  <si>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</si>
  <si>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</si>
  <si>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</si>
  <si>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</si>
  <si>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</si>
  <si>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</si>
  <si>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</si>
  <si>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</si>
  <si>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</si>
  <si>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</si>
  <si>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</si>
  <si>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</si>
  <si>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</si>
  <si>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</si>
  <si>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</si>
  <si>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</si>
  <si>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</si>
  <si>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</si>
  <si>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</si>
  <si>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</si>
  <si>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</si>
  <si>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</si>
  <si>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</si>
  <si>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</si>
  <si>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</si>
  <si>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</si>
  <si>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</si>
  <si>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</si>
  <si>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</si>
  <si>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</si>
  <si>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</si>
  <si>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</si>
  <si>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</si>
  <si>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</si>
  <si>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</si>
  <si>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</si>
  <si>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</si>
  <si>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</si>
  <si>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</si>
  <si>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</si>
  <si>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</si>
  <si>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</si>
  <si>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</si>
  <si>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</si>
  <si>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</si>
  <si>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</si>
  <si>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</si>
  <si>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</si>
  <si>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</si>
  <si>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</si>
  <si>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</si>
  <si>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</si>
  <si>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</si>
  <si>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</si>
  <si>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</si>
  <si>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</si>
  <si>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</si>
  <si>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</si>
  <si>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</si>
  <si>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</si>
  <si>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</si>
  <si>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</si>
  <si>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</si>
  <si>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</si>
  <si>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</si>
  <si>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</si>
  <si>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</si>
  <si>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</si>
  <si>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</si>
  <si>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</si>
  <si>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</si>
  <si>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</si>
  <si>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</si>
  <si>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</si>
  <si>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</si>
  <si>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</si>
  <si>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</si>
  <si>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</si>
  <si>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</si>
  <si>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</si>
  <si>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</si>
  <si>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</si>
  <si>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</si>
  <si>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</si>
  <si>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</si>
  <si>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</si>
  <si>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</si>
  <si>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</si>
  <si>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</si>
  <si>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</si>
  <si>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</si>
  <si>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</si>
  <si>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</si>
  <si>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</si>
  <si>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</si>
  <si>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</si>
  <si>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</si>
  <si>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</si>
  <si>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</si>
  <si>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</si>
  <si>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</si>
  <si>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</si>
  <si>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</si>
  <si>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</si>
  <si>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</si>
  <si>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</si>
  <si>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</si>
  <si>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</si>
  <si>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</si>
  <si>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</si>
  <si>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</si>
  <si>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</si>
  <si>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</si>
  <si>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</si>
  <si>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</si>
  <si>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</si>
  <si>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</si>
  <si>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</si>
  <si>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</si>
  <si>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</si>
  <si>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</si>
  <si>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</si>
  <si>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</si>
  <si>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</si>
  <si>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</si>
  <si>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</si>
  <si>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</si>
  <si>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</si>
  <si>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</si>
  <si>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</si>
  <si>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</si>
  <si>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</si>
  <si>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</si>
  <si>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</si>
  <si>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</si>
  <si>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</si>
  <si>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</si>
  <si>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</si>
  <si>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</si>
  <si>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</si>
  <si>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</si>
  <si>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</si>
  <si>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</si>
  <si>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</si>
  <si>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</si>
  <si>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</si>
  <si>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</si>
  <si>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</si>
  <si>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</si>
  <si>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</si>
  <si>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</si>
  <si>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</si>
  <si>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</si>
  <si>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</si>
  <si>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</si>
  <si>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</si>
  <si>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</si>
  <si>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</si>
  <si>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</si>
  <si>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</si>
  <si>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</si>
  <si>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</si>
  <si>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</si>
  <si>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</si>
  <si>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</si>
  <si>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</si>
  <si>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</si>
  <si>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</si>
  <si>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</si>
  <si>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</si>
  <si>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</si>
  <si>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</si>
  <si>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</si>
  <si>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</si>
  <si>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</si>
  <si>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</si>
  <si>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</si>
  <si>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</si>
  <si>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</si>
  <si>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</si>
  <si>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</si>
  <si>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</si>
  <si>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</si>
  <si>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</si>
  <si>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</si>
  <si>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</si>
  <si>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</si>
  <si>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</si>
  <si>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</si>
  <si>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</si>
  <si>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</si>
  <si>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</si>
  <si>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</si>
  <si>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</si>
  <si>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</si>
  <si>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</si>
  <si>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</si>
  <si>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</si>
  <si>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</si>
  <si>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</si>
  <si>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</si>
  <si>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</si>
  <si>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</si>
  <si>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</si>
  <si>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</si>
  <si>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</si>
  <si>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</si>
  <si>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</si>
  <si>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</si>
  <si>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</si>
  <si>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</si>
  <si>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</si>
  <si>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</si>
  <si>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</si>
  <si>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</si>
  <si>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</si>
  <si>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</si>
  <si>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</si>
  <si>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</si>
  <si>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</si>
  <si>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</si>
  <si>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</si>
  <si>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</si>
  <si>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</si>
  <si>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</si>
  <si>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</si>
  <si>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</si>
  <si>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</si>
  <si>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</si>
  <si>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</si>
  <si>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</si>
  <si>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</si>
  <si>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</si>
  <si>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</si>
  <si>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</si>
  <si>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</si>
  <si>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</si>
  <si>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</si>
  <si>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</si>
  <si>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</si>
  <si>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</si>
  <si>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</si>
  <si>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</si>
  <si>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</si>
  <si>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</si>
  <si>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</si>
  <si>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</si>
  <si>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</si>
  <si>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</si>
  <si>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</si>
  <si>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</si>
  <si>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</si>
  <si>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</si>
  <si>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</si>
  <si>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</si>
  <si>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</si>
  <si>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</si>
  <si>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</si>
  <si>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</si>
  <si>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</si>
  <si>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</si>
  <si>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</si>
  <si>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</si>
  <si>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</si>
  <si>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</si>
  <si>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</si>
  <si>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</si>
  <si>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</si>
  <si>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</si>
  <si>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</si>
  <si>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</si>
  <si>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</si>
  <si>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</si>
  <si>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</si>
  <si>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</si>
  <si>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</si>
  <si>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</si>
  <si>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</si>
  <si>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</si>
  <si>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</si>
  <si>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</si>
  <si>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</si>
  <si>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</si>
  <si>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</si>
  <si>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</si>
  <si>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</si>
  <si>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</si>
  <si>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</si>
  <si>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</si>
  <si>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</si>
  <si>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</si>
  <si>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</si>
  <si>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</si>
  <si>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</si>
  <si>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</si>
  <si>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</si>
  <si>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</si>
  <si>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</si>
  <si>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</si>
  <si>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</si>
  <si>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</si>
  <si>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</si>
  <si>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</si>
  <si>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</si>
  <si>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</si>
  <si>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</si>
  <si>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</si>
  <si>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</si>
  <si>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</si>
  <si>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</si>
  <si>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</si>
  <si>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</si>
  <si>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</si>
  <si>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</si>
  <si>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</si>
  <si>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</si>
  <si>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</si>
  <si>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</si>
  <si>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</si>
  <si>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</si>
  <si>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</si>
  <si>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</si>
  <si>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</si>
  <si>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</si>
  <si>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</si>
  <si>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</si>
  <si>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</si>
  <si>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</si>
  <si>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</si>
  <si>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</si>
  <si>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</si>
  <si>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</si>
  <si>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</si>
  <si>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</si>
  <si>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</si>
  <si>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</si>
  <si>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</si>
  <si>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</si>
  <si>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</si>
  <si>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</si>
  <si>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</si>
  <si>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</si>
  <si>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</si>
  <si>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</si>
  <si>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</si>
  <si>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</si>
  <si>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</si>
  <si>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</si>
  <si>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</si>
  <si>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</si>
  <si>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</si>
  <si>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</si>
  <si>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</si>
  <si>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</si>
  <si>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</si>
  <si>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</si>
  <si>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</si>
  <si>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</si>
  <si>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</si>
  <si>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</si>
  <si>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</si>
  <si>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</si>
  <si>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</si>
  <si>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</si>
  <si>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</si>
  <si>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</si>
  <si>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</si>
  <si>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</si>
  <si>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</si>
  <si>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</si>
  <si>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</si>
  <si>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</si>
  <si>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</si>
  <si>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</si>
  <si>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</si>
  <si>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</si>
  <si>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</si>
  <si>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</si>
  <si>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</si>
  <si>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</si>
  <si>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</si>
  <si>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</si>
  <si>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</si>
  <si>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</si>
  <si>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</si>
  <si>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</si>
  <si>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</si>
  <si>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</si>
  <si>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</si>
  <si>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</si>
  <si>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</si>
  <si>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</si>
  <si>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</si>
  <si>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</si>
  <si>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</si>
  <si>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</si>
  <si>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</si>
  <si>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</si>
  <si>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</si>
  <si>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</si>
  <si>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</si>
  <si>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</si>
  <si>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</si>
  <si>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</si>
  <si>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</si>
  <si>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</si>
  <si>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</si>
  <si>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</si>
  <si>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</si>
  <si>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</si>
  <si>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</si>
  <si>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</si>
  <si>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</si>
  <si>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</si>
  <si>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</si>
  <si>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</si>
  <si>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</si>
  <si>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</si>
  <si>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</si>
  <si>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</si>
  <si>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</si>
  <si>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</si>
  <si>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</si>
  <si>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</si>
  <si>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</si>
  <si>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</si>
  <si>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</si>
  <si>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</si>
  <si>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</si>
  <si>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</si>
  <si>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</si>
  <si>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</si>
  <si>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</si>
  <si>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</si>
  <si>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</si>
  <si>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</si>
  <si>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</si>
  <si>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</si>
  <si>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</si>
  <si>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</si>
  <si>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</si>
  <si>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</si>
  <si>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</si>
  <si>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</si>
  <si>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</si>
  <si>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</si>
  <si>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</si>
  <si>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</si>
  <si>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</si>
  <si>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</si>
  <si>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</si>
  <si>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</si>
  <si>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</si>
  <si>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</si>
  <si>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</si>
  <si>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</si>
  <si>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</si>
  <si>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</si>
  <si>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</si>
  <si>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</si>
  <si>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</si>
  <si>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</si>
  <si>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</si>
  <si>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</si>
  <si>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</si>
  <si>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</si>
  <si>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</si>
  <si>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</si>
  <si>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</si>
  <si>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</si>
  <si>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</si>
  <si>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</si>
  <si>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</si>
  <si>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</si>
  <si>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</si>
  <si>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</si>
  <si>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</si>
  <si>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</si>
  <si>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</si>
  <si>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</si>
  <si>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</si>
  <si>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</si>
  <si>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</si>
  <si>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</si>
  <si>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</si>
  <si>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</si>
  <si>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</si>
  <si>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</si>
  <si>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</si>
  <si>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</si>
  <si>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</si>
  <si>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</si>
  <si>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</si>
  <si>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</si>
  <si>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</si>
  <si>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</si>
  <si>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</si>
  <si>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</si>
  <si>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</si>
  <si>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</si>
  <si>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</si>
  <si>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</si>
  <si>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</si>
  <si>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</si>
  <si>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</si>
  <si>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</si>
  <si>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</si>
  <si>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</si>
  <si>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</si>
  <si>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</si>
  <si>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</si>
  <si>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</si>
  <si>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</si>
  <si>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</si>
  <si>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</si>
  <si>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</si>
  <si>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</si>
  <si>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</si>
  <si>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</si>
  <si>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</si>
  <si>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</si>
  <si>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</si>
  <si>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</si>
  <si>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</si>
  <si>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</si>
  <si>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</si>
  <si>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</si>
  <si>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</si>
  <si>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</si>
  <si>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</si>
  <si>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</si>
  <si>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</si>
  <si>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</si>
  <si>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</si>
  <si>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</si>
  <si>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</si>
  <si>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</si>
  <si>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</si>
  <si>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</si>
  <si>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</si>
  <si>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</si>
  <si>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</si>
  <si>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</si>
  <si>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</si>
  <si>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</si>
  <si>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</si>
  <si>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</si>
  <si>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</si>
  <si>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</si>
  <si>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</si>
  <si>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</si>
  <si>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</si>
  <si>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</si>
  <si>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</si>
  <si>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</si>
  <si>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</si>
  <si>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</si>
  <si>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</si>
  <si>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</si>
  <si>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</si>
  <si>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</si>
  <si>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</si>
  <si>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</si>
  <si>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</si>
  <si>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</si>
  <si>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</si>
  <si>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</si>
  <si>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</si>
  <si>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</si>
  <si>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</si>
  <si>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</si>
  <si>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</si>
  <si>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</si>
  <si>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</si>
  <si>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</si>
  <si>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</si>
  <si>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</si>
  <si>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</si>
  <si>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</si>
  <si>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</si>
  <si>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</si>
  <si>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</si>
  <si>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</si>
  <si>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</si>
  <si>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</si>
  <si>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</si>
  <si>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</si>
  <si>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</si>
  <si>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</si>
  <si>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</si>
  <si>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</si>
  <si>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</si>
  <si>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</si>
  <si>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</si>
  <si>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</si>
  <si>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</si>
  <si>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</si>
  <si>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</si>
  <si>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</si>
  <si>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</si>
  <si>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</si>
  <si>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</si>
  <si>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</si>
  <si>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</si>
  <si>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</si>
  <si>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</si>
  <si>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</si>
  <si>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</si>
  <si>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</si>
  <si>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</si>
  <si>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</si>
  <si>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</si>
  <si>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</si>
  <si>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</si>
  <si>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</si>
  <si>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</si>
  <si>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</si>
  <si>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</si>
  <si>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</si>
  <si>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</si>
  <si>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</si>
  <si>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</si>
  <si>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</si>
  <si>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</si>
  <si>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</si>
  <si>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</si>
  <si>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</si>
  <si>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</si>
  <si>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</si>
  <si>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</si>
  <si>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</si>
  <si>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</si>
  <si>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</si>
  <si>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</si>
  <si>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</si>
  <si>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</si>
  <si>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</si>
  <si>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</si>
  <si>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</si>
  <si>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</si>
  <si>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</si>
  <si>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</si>
  <si>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</si>
  <si>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</si>
  <si>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</si>
  <si>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</si>
  <si>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</si>
  <si>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</si>
  <si>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</si>
  <si>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</si>
  <si>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</si>
  <si>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</si>
  <si>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</si>
  <si>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</si>
  <si>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</si>
  <si>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</si>
  <si>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</si>
  <si>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</si>
  <si>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</si>
  <si>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</si>
  <si>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</si>
  <si>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</si>
  <si>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</si>
  <si>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</si>
  <si>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</si>
  <si>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</si>
  <si>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</si>
  <si>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</si>
  <si>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</si>
  <si>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</si>
  <si>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</si>
  <si>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</si>
  <si>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</si>
  <si>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</si>
  <si>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</si>
  <si>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</si>
  <si>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</si>
  <si>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</si>
  <si>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</si>
  <si>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</si>
  <si>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</si>
  <si>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</si>
  <si>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</si>
  <si>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</si>
  <si>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</si>
  <si>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</si>
  <si>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</si>
  <si>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</si>
  <si>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</si>
  <si>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</si>
  <si>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</si>
  <si>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</si>
  <si>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</si>
  <si>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</si>
  <si>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</si>
  <si>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</si>
  <si>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</si>
  <si>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</si>
  <si>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</si>
  <si>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</si>
  <si>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</si>
  <si>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</si>
  <si>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</si>
  <si>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</si>
  <si>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</si>
  <si>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</si>
  <si>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</si>
  <si>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</si>
  <si>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</si>
  <si>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</si>
  <si>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</si>
  <si>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</si>
  <si>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</si>
  <si>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</si>
  <si>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</si>
  <si>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</si>
  <si>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</si>
  <si>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</si>
  <si>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</si>
  <si>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</si>
  <si>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</si>
  <si>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</si>
  <si>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</si>
  <si>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</si>
  <si>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</si>
  <si>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</si>
  <si>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</si>
  <si>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</si>
  <si>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</si>
  <si>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</si>
  <si>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</si>
  <si>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</si>
  <si>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</si>
  <si>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</si>
  <si>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</si>
  <si>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</si>
  <si>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</si>
  <si>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</si>
  <si>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</si>
  <si>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</si>
  <si>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</si>
  <si>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</si>
  <si>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</si>
  <si>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</si>
  <si>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</si>
  <si>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</si>
  <si>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</si>
  <si>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</si>
  <si>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</si>
  <si>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</si>
  <si>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</si>
  <si>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</si>
  <si>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</si>
  <si>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</si>
  <si>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</si>
  <si>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</si>
  <si>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</si>
  <si>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</si>
  <si>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</si>
  <si>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</si>
  <si>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</si>
  <si>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</si>
  <si>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</si>
  <si>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</si>
  <si>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</si>
  <si>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</si>
  <si>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</si>
  <si>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</si>
  <si>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</si>
  <si>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</si>
  <si>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</si>
  <si>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</si>
  <si>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</si>
  <si>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</si>
  <si>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</si>
  <si>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</si>
  <si>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</si>
  <si>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</si>
  <si>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</si>
  <si>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</si>
  <si>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</si>
  <si>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</si>
  <si>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</si>
  <si>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</si>
  <si>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</si>
  <si>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</si>
  <si>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</si>
  <si>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</si>
  <si>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</si>
  <si>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</si>
  <si>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</si>
  <si>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</si>
  <si>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</si>
  <si>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</si>
  <si>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</si>
  <si>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</si>
  <si>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</si>
  <si>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</si>
  <si>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</si>
  <si>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</si>
  <si>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</si>
  <si>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</si>
  <si>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</si>
  <si>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</si>
  <si>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</si>
  <si>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</si>
  <si>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</si>
  <si>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</si>
  <si>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</si>
  <si>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</si>
  <si>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</si>
  <si>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</si>
  <si>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</si>
  <si>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</si>
  <si>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</si>
  <si>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</si>
  <si>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</si>
  <si>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</si>
  <si>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</si>
  <si>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</si>
  <si>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</si>
  <si>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</si>
  <si>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</si>
  <si>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</si>
  <si>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</si>
  <si>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</si>
  <si>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</si>
  <si>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</si>
  <si>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</si>
  <si>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</si>
  <si>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</si>
  <si>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</si>
  <si>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</si>
  <si>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</si>
  <si>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</si>
  <si>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</si>
  <si>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</si>
  <si>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</si>
  <si>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</si>
  <si>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</si>
  <si>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</si>
  <si>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</si>
  <si>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</si>
  <si>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</si>
  <si>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</si>
  <si>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</si>
  <si>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</si>
  <si>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</si>
  <si>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</si>
  <si>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</si>
  <si>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</si>
  <si>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</si>
  <si>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</si>
  <si>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</si>
  <si>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</si>
  <si>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</si>
  <si>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</si>
  <si>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</si>
  <si>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</si>
  <si>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</si>
  <si>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</si>
  <si>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</si>
  <si>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</si>
  <si>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</si>
  <si>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</si>
  <si>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</si>
  <si>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</si>
  <si>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</si>
  <si>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</si>
  <si>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</si>
  <si>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</si>
  <si>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</si>
  <si>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</si>
  <si>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</si>
  <si>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</si>
  <si>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</si>
  <si>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</si>
  <si>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</si>
  <si>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</si>
  <si>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</si>
  <si>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</si>
  <si>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</si>
  <si>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</si>
  <si>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</si>
  <si>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</si>
  <si>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</si>
  <si>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</si>
  <si>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</si>
  <si>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</si>
  <si>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</si>
  <si>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</si>
  <si>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</si>
  <si>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</si>
  <si>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</si>
  <si>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</si>
  <si>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</si>
  <si>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</si>
  <si>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</si>
  <si>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</si>
  <si>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</si>
  <si>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</si>
  <si>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</si>
  <si>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</si>
  <si>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</si>
  <si>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</si>
  <si>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</si>
  <si>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</si>
  <si>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</si>
  <si>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</si>
  <si>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</si>
  <si>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</si>
  <si>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</si>
  <si>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</si>
  <si>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</si>
  <si>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</si>
  <si>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</si>
  <si>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</si>
  <si>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</si>
  <si>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</si>
  <si>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</si>
  <si>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</si>
  <si>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</si>
  <si>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</si>
  <si>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</si>
  <si>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</si>
  <si>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</si>
  <si>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</si>
  <si>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</si>
  <si>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</si>
  <si>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</si>
  <si>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</si>
  <si>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</si>
  <si>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</si>
  <si>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</si>
  <si>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</si>
  <si>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</si>
  <si>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</si>
  <si>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</si>
  <si>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</si>
  <si>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</si>
  <si>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</si>
  <si>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</si>
  <si>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</si>
  <si>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</si>
  <si>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</si>
  <si>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</si>
  <si>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</si>
  <si>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</si>
  <si>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</si>
  <si>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</si>
  <si>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</si>
  <si>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</si>
  <si>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</si>
  <si>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</si>
  <si>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</si>
  <si>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</si>
  <si>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</si>
  <si>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</si>
  <si>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</si>
  <si>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</si>
  <si>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</si>
  <si>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</si>
  <si>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</si>
  <si>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</si>
  <si>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</si>
  <si>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</si>
  <si>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</si>
  <si>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</si>
  <si>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</si>
  <si>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</si>
  <si>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</si>
  <si>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</si>
  <si>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</si>
  <si>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</si>
  <si>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</si>
  <si>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</si>
  <si>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</si>
  <si>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</si>
  <si>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</si>
  <si>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</si>
  <si>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</si>
  <si>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</si>
  <si>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</si>
  <si>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</si>
  <si>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</si>
  <si>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</si>
  <si>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</si>
  <si>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</si>
  <si>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</si>
  <si>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</si>
  <si>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</si>
  <si>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</si>
  <si>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</si>
  <si>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</si>
  <si>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</si>
  <si>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</si>
  <si>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</si>
  <si>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</si>
  <si>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</si>
  <si>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</si>
  <si>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</si>
  <si>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</si>
  <si>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</si>
  <si>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</si>
  <si>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</si>
  <si>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</si>
  <si>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</si>
  <si>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</si>
  <si>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</si>
  <si>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</si>
  <si>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</si>
  <si>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</si>
  <si>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</si>
  <si>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</si>
  <si>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</si>
  <si>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</si>
  <si>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</si>
  <si>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</si>
  <si>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</si>
  <si>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</si>
  <si>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</si>
  <si>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</si>
  <si>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</si>
  <si>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</si>
  <si>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</si>
  <si>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</si>
  <si>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</si>
  <si>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</si>
  <si>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</si>
  <si>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</si>
  <si>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</si>
  <si>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</si>
  <si>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</si>
  <si>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</si>
  <si>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</si>
  <si>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</si>
  <si>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</si>
  <si>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</si>
  <si>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</si>
  <si>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</si>
  <si>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</si>
  <si>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</si>
  <si>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</si>
  <si>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</si>
  <si>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</si>
  <si>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</si>
  <si>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</si>
  <si>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</si>
  <si>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</si>
  <si>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</si>
  <si>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</si>
  <si>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</si>
  <si>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</si>
  <si>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</si>
  <si>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</si>
  <si>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</si>
  <si>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</si>
  <si>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</si>
  <si>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</si>
  <si>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</si>
  <si>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</si>
  <si>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</si>
  <si>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</si>
  <si>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</si>
  <si>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</si>
  <si>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</si>
  <si>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</si>
  <si>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</si>
  <si>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</si>
  <si>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</si>
  <si>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</si>
  <si>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</si>
  <si>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</si>
  <si>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</si>
  <si>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</si>
  <si>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</si>
  <si>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</si>
  <si>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</si>
  <si>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</si>
  <si>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</si>
  <si>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</si>
  <si>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</si>
  <si>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</si>
  <si>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</si>
  <si>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</si>
  <si>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</si>
  <si>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</si>
  <si>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</si>
  <si>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</si>
  <si>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</si>
  <si>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</si>
  <si>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</si>
  <si>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</si>
  <si>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</si>
  <si>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</si>
  <si>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</si>
  <si>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</si>
  <si>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</si>
  <si>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</si>
  <si>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</si>
  <si>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</si>
  <si>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</si>
  <si>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</si>
  <si>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</si>
  <si>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</si>
  <si>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</si>
  <si>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</si>
  <si>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</si>
  <si>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</si>
  <si>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</si>
  <si>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</si>
  <si>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</si>
  <si>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</si>
  <si>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</si>
  <si>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</si>
  <si>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</si>
  <si>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</si>
  <si>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</si>
  <si>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</si>
  <si>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</si>
  <si>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</si>
  <si>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</si>
  <si>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</si>
  <si>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</si>
  <si>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</si>
  <si>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</si>
  <si>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</si>
  <si>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</si>
  <si>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</si>
  <si>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</si>
  <si>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</si>
  <si>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</si>
  <si>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</si>
  <si>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</si>
  <si>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</si>
  <si>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</si>
  <si>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</si>
  <si>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</si>
  <si>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</si>
  <si>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</si>
  <si>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</si>
  <si>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</si>
  <si>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</si>
  <si>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</si>
  <si>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</si>
  <si>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</si>
  <si>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</si>
  <si>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</si>
  <si>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</si>
  <si>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</si>
  <si>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</si>
  <si>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</si>
  <si>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</si>
  <si>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</si>
  <si>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</si>
  <si>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</si>
  <si>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</si>
  <si>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</si>
  <si>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</si>
  <si>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</si>
  <si>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</si>
  <si>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</si>
  <si>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</si>
  <si>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</si>
  <si>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</si>
  <si>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</si>
  <si>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</si>
  <si>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</si>
  <si>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</si>
  <si>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</si>
  <si>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</si>
  <si>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</si>
  <si>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</si>
  <si>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</si>
  <si>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</si>
  <si>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</si>
  <si>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</si>
  <si>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</si>
  <si>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</si>
  <si>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</si>
  <si>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</si>
  <si>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</si>
  <si>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</si>
  <si>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</si>
  <si>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</si>
  <si>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</si>
  <si>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</si>
  <si>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</si>
  <si>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</si>
  <si>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</si>
  <si>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</si>
  <si>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</si>
  <si>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</si>
  <si>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</si>
  <si>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</si>
  <si>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</si>
  <si>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</si>
  <si>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</si>
  <si>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</si>
  <si>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</si>
  <si>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</si>
  <si>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</si>
  <si>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</si>
  <si>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</si>
  <si>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</si>
  <si>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</si>
  <si>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</si>
  <si>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</si>
  <si>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</si>
  <si>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</si>
  <si>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</si>
  <si>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</si>
  <si>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</si>
  <si>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</si>
  <si>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</si>
  <si>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</si>
  <si>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</si>
  <si>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</si>
  <si>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</si>
  <si>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</si>
  <si>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</si>
  <si>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</si>
  <si>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</si>
  <si>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</si>
  <si>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</si>
  <si>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</si>
  <si>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</si>
  <si>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</si>
  <si>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</si>
  <si>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</si>
  <si>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</si>
  <si>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</si>
  <si>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</si>
  <si>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</si>
  <si>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</si>
  <si>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</si>
  <si>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</si>
  <si>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</si>
  <si>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</si>
  <si>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</si>
  <si>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</si>
  <si>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</si>
  <si>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</si>
  <si>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</si>
  <si>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</si>
  <si>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</si>
  <si>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</si>
  <si>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</si>
  <si>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</si>
  <si>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</si>
  <si>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</si>
  <si>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</si>
  <si>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</si>
  <si>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</si>
  <si>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</si>
  <si>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</si>
  <si>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</si>
  <si>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</si>
  <si>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</si>
  <si>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</si>
  <si>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</si>
  <si>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</si>
  <si>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</si>
  <si>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</si>
  <si>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</si>
  <si>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</si>
  <si>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</si>
  <si>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</si>
  <si>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</si>
  <si>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</si>
  <si>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</si>
  <si>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</si>
  <si>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</si>
  <si>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</si>
  <si>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</si>
  <si>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</si>
  <si>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</si>
  <si>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</si>
  <si>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</si>
  <si>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</si>
  <si>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</si>
  <si>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</si>
  <si>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</si>
  <si>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</si>
  <si>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</si>
  <si>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</si>
  <si>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</si>
  <si>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</si>
  <si>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</si>
  <si>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</si>
  <si>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</si>
  <si>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</si>
  <si>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</si>
  <si>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</si>
  <si>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</si>
  <si>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</si>
  <si>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</si>
  <si>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</si>
  <si>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</si>
  <si>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</si>
  <si>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</si>
  <si>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</si>
  <si>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</si>
  <si>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</si>
  <si>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</si>
  <si>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</si>
  <si>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</si>
  <si>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</si>
  <si>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</si>
  <si>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</si>
  <si>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</si>
  <si>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</si>
  <si>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</si>
  <si>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</si>
  <si>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</si>
  <si>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</si>
  <si>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</si>
  <si>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</si>
  <si>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</si>
  <si>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</si>
  <si>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</si>
  <si>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</si>
  <si>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</si>
  <si>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</si>
  <si>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</si>
  <si>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</si>
  <si>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</si>
  <si>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</si>
  <si>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</si>
  <si>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</si>
  <si>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</si>
  <si>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</si>
  <si>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</si>
  <si>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</si>
  <si>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</si>
  <si>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</si>
  <si>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</si>
  <si>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</si>
  <si>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</si>
  <si>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</si>
  <si>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</si>
  <si>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</si>
  <si>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</si>
  <si>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</si>
  <si>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</si>
  <si>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</si>
  <si>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</si>
  <si>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</si>
  <si>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</si>
  <si>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</si>
  <si>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</si>
  <si>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</si>
  <si>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</si>
  <si>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</si>
  <si>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</si>
  <si>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</si>
  <si>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</si>
  <si>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</si>
  <si>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</si>
  <si>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</si>
  <si>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</si>
  <si>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</si>
  <si>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</si>
  <si>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</si>
  <si>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</si>
  <si>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</si>
  <si>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</si>
  <si>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</si>
  <si>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</si>
  <si>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</si>
  <si>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</si>
  <si>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</si>
  <si>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</si>
  <si>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</si>
  <si>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</si>
  <si>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</si>
  <si>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</si>
  <si>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</si>
  <si>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</si>
  <si>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</si>
  <si>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</si>
  <si>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</si>
  <si>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</si>
  <si>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</si>
  <si>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</si>
  <si>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</si>
  <si>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</si>
  <si>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</si>
  <si>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</si>
  <si>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</si>
  <si>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</si>
  <si>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</si>
  <si>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</si>
  <si>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</si>
  <si>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</si>
  <si>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</si>
  <si>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</si>
  <si>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</si>
  <si>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</si>
  <si>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</si>
  <si>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</si>
  <si>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</si>
  <si>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</si>
  <si>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</si>
  <si>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</si>
  <si>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</si>
  <si>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</si>
  <si>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</si>
  <si>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</si>
  <si>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</si>
  <si>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</si>
  <si>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</si>
  <si>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</si>
  <si>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</si>
  <si>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</si>
  <si>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</si>
  <si>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</si>
  <si>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</si>
  <si>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</si>
  <si>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</si>
  <si>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</si>
  <si>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</si>
  <si>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</si>
  <si>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</si>
  <si>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</si>
  <si>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</si>
  <si>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</si>
  <si>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</si>
  <si>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</si>
  <si>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</si>
  <si>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</si>
  <si>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</si>
  <si>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</si>
  <si>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</si>
  <si>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</si>
  <si>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</si>
  <si>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</si>
  <si>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</si>
  <si>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</si>
  <si>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</si>
  <si>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</si>
  <si>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</si>
  <si>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</si>
  <si>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</si>
  <si>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</si>
  <si>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</si>
  <si>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</si>
  <si>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</si>
  <si>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</si>
  <si>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</si>
  <si>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</si>
  <si>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</si>
  <si>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</si>
  <si>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</si>
  <si>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</si>
  <si>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</si>
  <si>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</si>
  <si>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</si>
  <si>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</si>
  <si>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</si>
  <si>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</si>
  <si>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</si>
  <si>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</si>
  <si>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</si>
  <si>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</si>
  <si>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</si>
  <si>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</si>
  <si>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</si>
  <si>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</si>
  <si>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</si>
  <si>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</si>
  <si>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</si>
  <si>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</si>
  <si>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</si>
  <si>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</si>
  <si>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</si>
  <si>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</si>
  <si>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</si>
  <si>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</si>
  <si>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</si>
  <si>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</si>
  <si>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</si>
  <si>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</si>
  <si>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</si>
  <si>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</si>
  <si>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</si>
  <si>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</si>
  <si>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</si>
  <si>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</si>
  <si>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</si>
  <si>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</si>
  <si>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</si>
  <si>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</si>
  <si>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</si>
  <si>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</si>
  <si>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</si>
  <si>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</si>
  <si>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</si>
  <si>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</si>
  <si>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</si>
  <si>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</si>
  <si>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</si>
  <si>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</si>
  <si>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</si>
  <si>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</si>
  <si>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</si>
  <si>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</si>
  <si>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</si>
  <si>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</si>
  <si>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</si>
  <si>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</si>
  <si>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</si>
  <si>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</si>
  <si>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</si>
  <si>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</si>
  <si>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</si>
  <si>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</si>
  <si>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</si>
  <si>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</si>
  <si>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</si>
  <si>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</si>
  <si>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</si>
  <si>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</si>
  <si>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</si>
  <si>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</si>
  <si>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</si>
  <si>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</si>
  <si>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</si>
  <si>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</si>
  <si>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</si>
  <si>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</si>
  <si>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</si>
  <si>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</si>
  <si>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</si>
  <si>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</si>
  <si>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</si>
  <si>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</si>
  <si>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</si>
  <si>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</si>
  <si>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</si>
  <si>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</si>
  <si>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</si>
  <si>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</si>
  <si>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</si>
  <si>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</si>
  <si>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</si>
  <si>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</si>
  <si>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</si>
  <si>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</si>
  <si>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</si>
  <si>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</si>
  <si>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</si>
  <si>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</si>
  <si>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</si>
  <si>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</si>
  <si>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</si>
  <si>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</si>
  <si>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</si>
  <si>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</si>
  <si>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</si>
  <si>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</si>
  <si>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</si>
  <si>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</si>
  <si>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</si>
  <si>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</si>
  <si>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</si>
  <si>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</si>
  <si>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</si>
  <si>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</si>
  <si>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</si>
  <si>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</si>
  <si>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</si>
  <si>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</si>
  <si>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</si>
  <si>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</si>
  <si>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</si>
  <si>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</si>
  <si>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</si>
  <si>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</si>
  <si>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</si>
  <si>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</si>
  <si>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</si>
  <si>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</si>
  <si>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</si>
  <si>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</si>
  <si>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</si>
  <si>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</si>
  <si>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</si>
  <si>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</si>
  <si>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</si>
  <si>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</si>
  <si>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</si>
  <si>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</si>
  <si>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</si>
  <si>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</si>
  <si>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</si>
  <si>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</si>
  <si>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</si>
  <si>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</si>
  <si>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</si>
  <si>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</si>
  <si>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</si>
  <si>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</si>
  <si>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</si>
  <si>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</si>
  <si>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</si>
  <si>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</si>
  <si>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</si>
  <si>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</si>
  <si>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</si>
  <si>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</si>
  <si>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</si>
  <si>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</si>
  <si>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</si>
  <si>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</si>
  <si>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</si>
  <si>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</si>
  <si>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</si>
  <si>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</si>
  <si>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</si>
  <si>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</si>
  <si>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</si>
  <si>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</si>
  <si>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</si>
  <si>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</si>
  <si>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</si>
  <si>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</si>
  <si>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</si>
  <si>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</si>
  <si>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</si>
  <si>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</si>
  <si>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</si>
  <si>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</si>
  <si>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</si>
  <si>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</si>
  <si>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</si>
  <si>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</si>
  <si>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</si>
  <si>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</si>
  <si>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</si>
  <si>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</si>
  <si>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</si>
  <si>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</si>
  <si>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</si>
  <si>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</si>
  <si>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</si>
  <si>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</si>
  <si>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</si>
  <si>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</si>
  <si>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</si>
  <si>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</si>
  <si>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</si>
  <si>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</si>
  <si>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</si>
  <si>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</si>
  <si>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</si>
  <si>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</si>
  <si>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</si>
  <si>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</si>
  <si>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</si>
  <si>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</si>
  <si>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</si>
  <si>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</si>
  <si>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</si>
  <si>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</si>
  <si>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</si>
  <si>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</si>
  <si>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</si>
  <si>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</si>
  <si>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</si>
  <si>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</si>
  <si>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</si>
  <si>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</si>
  <si>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</si>
  <si>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</si>
  <si>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</si>
  <si>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</si>
  <si>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</si>
  <si>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</si>
  <si>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</si>
  <si>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</si>
  <si>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</si>
  <si>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</si>
  <si>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</si>
  <si>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</si>
  <si>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</si>
  <si>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</si>
  <si>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</si>
  <si>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</si>
  <si>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</si>
  <si>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</si>
  <si>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</si>
  <si>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</si>
  <si>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</si>
  <si>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</si>
  <si>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</si>
  <si>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</si>
  <si>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</si>
  <si>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</si>
  <si>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</si>
  <si>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</si>
  <si>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</si>
  <si>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</si>
  <si>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</si>
  <si>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</si>
  <si>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</si>
  <si>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</si>
  <si>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</si>
  <si>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</si>
  <si>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</si>
  <si>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</si>
  <si>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</si>
  <si>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</si>
  <si>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</si>
  <si>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</si>
  <si>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</si>
  <si>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</si>
  <si>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</si>
  <si>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</si>
  <si>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</si>
  <si>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</si>
  <si>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</si>
  <si>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</si>
  <si>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</si>
  <si>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</si>
  <si>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</si>
  <si>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</si>
  <si>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</si>
  <si>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</si>
  <si>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</si>
  <si>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</si>
  <si>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</si>
  <si>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</si>
  <si>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</si>
  <si>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</si>
  <si>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</si>
  <si>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</si>
  <si>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</si>
  <si>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</si>
  <si>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</si>
  <si>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</si>
  <si>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</si>
  <si>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</si>
  <si>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</si>
  <si>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</si>
  <si>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</si>
  <si>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</si>
  <si>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</si>
  <si>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</si>
  <si>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</si>
  <si>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</si>
  <si>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</si>
  <si>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</si>
  <si>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</si>
  <si>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</si>
  <si>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</si>
  <si>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</si>
  <si>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</si>
  <si>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</si>
  <si>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</si>
  <si>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</si>
  <si>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</si>
  <si>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</si>
  <si>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</si>
  <si>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</si>
  <si>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</si>
  <si>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</si>
  <si>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</si>
  <si>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</si>
  <si>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</si>
  <si>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</si>
  <si>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</si>
  <si>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</si>
  <si>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</si>
  <si>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</si>
  <si>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</si>
  <si>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</si>
  <si>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</si>
  <si>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</si>
  <si>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</si>
  <si>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</si>
  <si>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</si>
  <si>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</si>
  <si>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</si>
  <si>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</si>
  <si>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</si>
  <si>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</si>
  <si>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</si>
  <si>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</si>
  <si>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</si>
  <si>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</si>
  <si>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</si>
  <si>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</si>
  <si>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</si>
  <si>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</si>
  <si>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</si>
  <si>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</si>
  <si>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</si>
  <si>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</si>
  <si>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</si>
  <si>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</si>
  <si>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</si>
  <si>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</si>
  <si>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</si>
  <si>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</si>
  <si>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</si>
  <si>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</si>
  <si>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</si>
  <si>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</si>
  <si>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</si>
  <si>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</si>
  <si>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</si>
  <si>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</si>
  <si>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</si>
  <si>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</si>
  <si>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</si>
  <si>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</si>
  <si>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</si>
  <si>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</si>
  <si>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</si>
  <si>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</si>
  <si>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</si>
  <si>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</si>
  <si>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</si>
  <si>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</si>
  <si>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</si>
  <si>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</si>
  <si>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</si>
  <si>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</si>
  <si>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</si>
  <si>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</si>
  <si>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</si>
  <si>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</si>
  <si>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</si>
  <si>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</si>
  <si>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</si>
  <si>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</si>
  <si>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</si>
  <si>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</si>
  <si>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</si>
  <si>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</si>
  <si>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</si>
  <si>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</si>
  <si>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</si>
  <si>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</si>
  <si>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</si>
  <si>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</si>
  <si>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</si>
  <si>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</si>
  <si>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</si>
  <si>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</si>
  <si>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</si>
  <si>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</si>
  <si>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</si>
  <si>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</si>
  <si>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</si>
  <si>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</si>
  <si>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</si>
  <si>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</si>
  <si>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</si>
  <si>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</si>
  <si>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</si>
  <si>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</si>
  <si>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</si>
  <si>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</si>
  <si>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</si>
  <si>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</si>
  <si>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</si>
  <si>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</si>
  <si>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</si>
  <si>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</si>
  <si>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</si>
  <si>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</si>
  <si>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</si>
  <si>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</si>
  <si>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</si>
  <si>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</si>
  <si>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</si>
  <si>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</si>
  <si>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</si>
  <si>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</si>
  <si>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</si>
  <si>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</si>
  <si>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</si>
  <si>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</si>
  <si>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</si>
  <si>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</si>
  <si>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</si>
  <si>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</si>
  <si>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</si>
  <si>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</si>
  <si>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</si>
  <si>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</si>
  <si>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</si>
  <si>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</si>
  <si>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</si>
  <si>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</si>
  <si>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</si>
  <si>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</si>
  <si>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</si>
  <si>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</si>
  <si>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</si>
  <si>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</si>
  <si>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</si>
  <si>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</si>
  <si>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</si>
  <si>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</si>
  <si>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</si>
  <si>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</si>
  <si>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</si>
  <si>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</si>
  <si>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</si>
  <si>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</si>
  <si>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</si>
  <si>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</si>
  <si>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</si>
  <si>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</si>
  <si>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</si>
  <si>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</si>
  <si>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</si>
  <si>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</si>
  <si>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</si>
  <si>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</si>
  <si>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</si>
  <si>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</si>
  <si>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</si>
  <si>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</si>
  <si>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</si>
  <si>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</si>
  <si>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</si>
  <si>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</si>
  <si>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</si>
  <si>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</si>
  <si>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</si>
  <si>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</si>
  <si>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</si>
  <si>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</si>
  <si>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</si>
  <si>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</si>
  <si>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</si>
  <si>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</si>
  <si>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</si>
  <si>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</si>
  <si>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</si>
  <si>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</si>
  <si>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</si>
  <si>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</si>
  <si>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</si>
  <si>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</si>
  <si>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</si>
  <si>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</si>
  <si>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</si>
  <si>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</si>
  <si>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</si>
  <si>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</si>
  <si>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</si>
  <si>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</si>
  <si>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</si>
  <si>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</si>
  <si>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</si>
  <si>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</si>
  <si>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</si>
  <si>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</si>
  <si>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</si>
  <si>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</si>
  <si>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</si>
  <si>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</si>
  <si>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</si>
  <si>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</si>
  <si>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</si>
  <si>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</si>
  <si>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</si>
  <si>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</si>
  <si>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</si>
  <si>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</si>
  <si>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</si>
  <si>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</si>
  <si>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</si>
  <si>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</si>
  <si>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</si>
  <si>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</si>
  <si>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</si>
  <si>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</si>
  <si>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</si>
  <si>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</si>
  <si>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</si>
  <si>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</si>
  <si>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</si>
  <si>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</si>
  <si>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</si>
  <si>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</si>
  <si>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</si>
  <si>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</si>
  <si>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</si>
  <si>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</si>
  <si>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</si>
  <si>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</si>
  <si>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</si>
  <si>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</si>
  <si>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</si>
  <si>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</si>
  <si>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</si>
  <si>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</si>
  <si>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</si>
  <si>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</si>
  <si>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</si>
  <si>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</si>
  <si>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</si>
  <si>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</si>
  <si>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</si>
  <si>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</si>
  <si>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</si>
  <si>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</si>
  <si>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</si>
  <si>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</si>
  <si>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</si>
  <si>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</si>
  <si>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</si>
  <si>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</si>
  <si>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</si>
  <si>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</si>
  <si>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</si>
  <si>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</si>
  <si>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</si>
  <si>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</si>
  <si>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</si>
  <si>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</si>
  <si>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</si>
  <si>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</si>
  <si>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</si>
  <si>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</si>
  <si>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</si>
  <si>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</si>
  <si>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</si>
  <si>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</si>
  <si>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</si>
  <si>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</si>
  <si>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</si>
  <si>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</si>
  <si>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</si>
  <si>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</si>
  <si>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</si>
  <si>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</si>
  <si>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</si>
  <si>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</si>
  <si>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</si>
  <si>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</si>
  <si>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</si>
  <si>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</si>
  <si>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</si>
  <si>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</si>
  <si>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</si>
  <si>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</si>
  <si>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</si>
  <si>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</si>
  <si>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</si>
  <si>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</si>
  <si>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</si>
  <si>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</si>
  <si>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</si>
  <si>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</si>
  <si>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</si>
  <si>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</si>
  <si>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</si>
  <si>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</si>
  <si>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</si>
  <si>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</si>
  <si>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</si>
  <si>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</si>
  <si>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</si>
  <si>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</si>
  <si>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</si>
  <si>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</si>
  <si>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</si>
  <si>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</si>
  <si>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</si>
  <si>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</si>
  <si>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</si>
  <si>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</si>
  <si>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</si>
  <si>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</si>
  <si>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</si>
  <si>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</si>
  <si>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</si>
  <si>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</si>
  <si>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</si>
  <si>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</si>
  <si>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</si>
  <si>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</si>
  <si>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</si>
  <si>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</si>
  <si>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</si>
  <si>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</si>
  <si>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</si>
  <si>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</si>
  <si>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</si>
  <si>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</si>
  <si>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</si>
  <si>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</si>
  <si>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</si>
  <si>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</si>
  <si>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</si>
  <si>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</si>
  <si>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</si>
  <si>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</si>
  <si>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</si>
  <si>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</si>
  <si>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</si>
  <si>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</si>
  <si>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</si>
  <si>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</si>
  <si>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</si>
  <si>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</si>
  <si>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</si>
  <si>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</si>
  <si>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</si>
  <si>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</si>
  <si>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</si>
  <si>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</si>
  <si>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</si>
  <si>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</si>
  <si>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</si>
  <si>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</si>
  <si>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</si>
  <si>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</si>
  <si>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</si>
  <si>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</si>
  <si>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</si>
  <si>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</si>
  <si>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</si>
  <si>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</si>
  <si>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</si>
  <si>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</si>
  <si>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</si>
  <si>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</si>
  <si>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</si>
  <si>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</si>
  <si>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</si>
  <si>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</si>
  <si>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</si>
  <si>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</si>
  <si>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</si>
  <si>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</si>
  <si>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</si>
  <si>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</si>
  <si>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</si>
  <si>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</si>
  <si>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</si>
  <si>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</si>
  <si>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</si>
  <si>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</si>
  <si>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</si>
  <si>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</si>
  <si>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</si>
  <si>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</si>
  <si>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</si>
  <si>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</si>
  <si>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</si>
  <si>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</si>
  <si>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</si>
  <si>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</si>
  <si>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</si>
  <si>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</si>
  <si>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</si>
  <si>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</si>
  <si>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</si>
  <si>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</si>
  <si>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</si>
  <si>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</si>
  <si>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</si>
  <si>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</si>
  <si>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</si>
  <si>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</si>
  <si>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</si>
  <si>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</si>
  <si>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</si>
  <si>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</si>
  <si>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</si>
  <si>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</si>
  <si>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</si>
  <si>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</si>
  <si>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</si>
  <si>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</si>
  <si>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</si>
  <si>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</si>
  <si>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</si>
  <si>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</si>
  <si>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</si>
  <si>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</si>
  <si>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</si>
  <si>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</si>
  <si>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</si>
  <si>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</si>
  <si>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</si>
  <si>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</si>
  <si>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</si>
  <si>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</si>
  <si>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</si>
  <si>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</si>
  <si>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</si>
  <si>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</si>
  <si>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</si>
  <si>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</si>
  <si>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</si>
  <si>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</si>
  <si>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</si>
  <si>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</si>
  <si>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</si>
  <si>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</si>
  <si>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</si>
  <si>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</si>
  <si>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</si>
  <si>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</si>
  <si>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</si>
  <si>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</si>
  <si>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</si>
  <si>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</si>
  <si>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</si>
  <si>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</si>
  <si>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</si>
  <si>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</si>
  <si>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</si>
  <si>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</si>
  <si>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</si>
  <si>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</si>
  <si>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</si>
  <si>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</si>
  <si>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</si>
  <si>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</si>
  <si>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</si>
  <si>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</si>
  <si>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</si>
  <si>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</si>
  <si>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</si>
  <si>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</si>
  <si>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</si>
  <si>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</si>
  <si>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</si>
  <si>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</si>
  <si>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</si>
  <si>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</si>
  <si>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</si>
  <si>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</si>
  <si>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</si>
  <si>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</si>
  <si>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</si>
  <si>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</si>
  <si>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</si>
  <si>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</si>
  <si>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</si>
  <si>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</si>
  <si>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</si>
  <si>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</si>
  <si>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</si>
  <si>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</si>
  <si>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</si>
  <si>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</si>
  <si>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</si>
  <si>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</si>
  <si>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</si>
  <si>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</si>
  <si>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</si>
  <si>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</si>
  <si>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</si>
  <si>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</si>
  <si>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</si>
  <si>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</si>
  <si>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</si>
  <si>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</si>
  <si>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</si>
  <si>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</si>
  <si>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</si>
  <si>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</si>
  <si>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</si>
  <si>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</si>
  <si>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</si>
  <si>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</si>
  <si>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</si>
  <si>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</si>
  <si>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</si>
  <si>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</si>
  <si>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</si>
  <si>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</si>
  <si>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</si>
  <si>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</si>
  <si>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</si>
  <si>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</si>
  <si>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</si>
  <si>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</si>
  <si>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</si>
  <si>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</si>
  <si>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</si>
  <si>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</si>
  <si>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</si>
  <si>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</si>
  <si>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</si>
  <si>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</si>
  <si>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</si>
  <si>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</si>
  <si>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</si>
  <si>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</si>
  <si>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</si>
  <si>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</si>
  <si>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</si>
  <si>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</si>
  <si>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</si>
  <si>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</si>
  <si>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</si>
  <si>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</si>
  <si>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</si>
  <si>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</si>
  <si>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</si>
  <si>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</si>
  <si>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</si>
  <si>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</si>
  <si>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</si>
  <si>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</si>
  <si>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</si>
  <si>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</si>
  <si>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</si>
  <si>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</si>
  <si>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</si>
  <si>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</si>
  <si>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</si>
  <si>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</si>
  <si>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</si>
  <si>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</si>
  <si>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</si>
  <si>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</si>
  <si>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</si>
  <si>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</si>
  <si>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</si>
  <si>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</si>
  <si>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</si>
  <si>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</si>
  <si>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</si>
  <si>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</si>
  <si>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</si>
  <si>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</si>
  <si>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</si>
  <si>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</si>
  <si>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</si>
  <si>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</si>
  <si>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</si>
  <si>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</si>
  <si>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</si>
  <si>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</si>
  <si>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</si>
  <si>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</si>
  <si>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</si>
  <si>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</si>
  <si>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</si>
  <si>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</si>
  <si>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</si>
  <si>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</si>
  <si>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</si>
  <si>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</si>
  <si>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</si>
  <si>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</si>
  <si>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</si>
  <si>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</si>
  <si>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</si>
  <si>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</si>
  <si>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</si>
  <si>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</si>
  <si>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</si>
  <si>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</si>
  <si>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</si>
  <si>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</si>
  <si>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</si>
  <si>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</si>
  <si>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</si>
  <si>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</si>
  <si>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</si>
  <si>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</si>
  <si>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</si>
  <si>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</si>
  <si>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</si>
  <si>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</si>
  <si>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</si>
  <si>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</si>
  <si>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</si>
  <si>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</si>
  <si>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</si>
  <si>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</si>
  <si>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</si>
  <si>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</si>
  <si>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</si>
  <si>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</si>
  <si>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</si>
  <si>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</si>
  <si>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</si>
  <si>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</si>
  <si>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</si>
  <si>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</si>
  <si>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</si>
  <si>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</si>
  <si>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</si>
  <si>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</si>
  <si>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</si>
  <si>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</si>
  <si>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</si>
  <si>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</si>
  <si>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</si>
  <si>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</si>
  <si>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</si>
  <si>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</si>
  <si>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</si>
  <si>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</si>
  <si>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</si>
  <si>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</si>
  <si>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</si>
  <si>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</si>
  <si>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</si>
  <si>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</si>
  <si>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</si>
  <si>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</si>
  <si>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</si>
  <si>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</si>
  <si>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</si>
  <si>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</si>
  <si>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</si>
  <si>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</si>
  <si>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</si>
  <si>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</si>
  <si>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</si>
  <si>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</si>
  <si>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</si>
  <si>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</si>
  <si>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</si>
  <si>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</si>
  <si>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</si>
  <si>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</si>
  <si>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</si>
  <si>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</si>
  <si>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</si>
  <si>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</si>
  <si>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</si>
  <si>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</si>
  <si>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</si>
  <si>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</si>
  <si>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</si>
  <si>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</si>
  <si>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</si>
  <si>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</si>
  <si>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</si>
  <si>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</si>
  <si>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</si>
  <si>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</si>
  <si>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</si>
  <si>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</si>
  <si>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</si>
  <si>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</si>
  <si>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</si>
  <si>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</si>
  <si>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</si>
  <si>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</si>
  <si>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</si>
  <si>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</si>
  <si>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</si>
  <si>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</si>
  <si>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</si>
  <si>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</si>
  <si>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</si>
  <si>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</si>
  <si>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</si>
  <si>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</si>
  <si>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</si>
  <si>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</si>
  <si>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</si>
  <si>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</si>
  <si>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</si>
  <si>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</si>
  <si>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</si>
  <si>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</si>
  <si>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</si>
  <si>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</si>
  <si>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</si>
  <si>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</si>
  <si>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</si>
  <si>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</si>
  <si>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</si>
  <si>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</si>
  <si>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</si>
  <si>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</si>
  <si>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</si>
  <si>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</si>
  <si>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</si>
  <si>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</si>
  <si>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</si>
  <si>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</si>
  <si>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</si>
  <si>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</si>
  <si>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</si>
  <si>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</si>
  <si>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</si>
  <si>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</si>
  <si>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</si>
  <si>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</si>
  <si>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</si>
  <si>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</si>
  <si>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</si>
  <si>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</si>
  <si>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</si>
  <si>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</si>
  <si>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</si>
  <si>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</si>
  <si>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</si>
  <si>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</si>
  <si>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</si>
  <si>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</si>
  <si>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</si>
  <si>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</si>
  <si>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</si>
  <si>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</si>
  <si>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</si>
  <si>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</si>
  <si>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</si>
  <si>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</si>
  <si>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</si>
  <si>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</si>
  <si>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</si>
  <si>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</si>
  <si>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</si>
  <si>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</si>
  <si>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</si>
  <si>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</si>
  <si>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</si>
  <si>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</si>
  <si>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</si>
  <si>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</si>
  <si>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</si>
  <si>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</si>
  <si>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</si>
  <si>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</si>
  <si>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</si>
  <si>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</si>
  <si>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</si>
  <si>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</si>
  <si>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</si>
  <si>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</si>
  <si>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</si>
  <si>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</si>
  <si>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</si>
  <si>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</si>
  <si>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</si>
  <si>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</si>
  <si>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</si>
  <si>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</si>
  <si>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</si>
  <si>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</si>
  <si>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</si>
  <si>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</si>
  <si>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</si>
  <si>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</si>
  <si>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</si>
  <si>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</si>
  <si>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</si>
  <si>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</si>
  <si>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</si>
  <si>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</si>
  <si>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</si>
  <si>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</si>
  <si>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</si>
  <si>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</si>
  <si>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</si>
  <si>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</si>
  <si>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</si>
  <si>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</si>
  <si>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</si>
  <si>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</si>
  <si>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</si>
  <si>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</si>
  <si>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</si>
  <si>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</si>
  <si>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</si>
  <si>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</si>
  <si>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</si>
  <si>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</si>
  <si>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</si>
  <si>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</si>
  <si>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</si>
  <si>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</si>
  <si>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</si>
  <si>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</si>
  <si>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</si>
  <si>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</si>
  <si>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</si>
  <si>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</si>
  <si>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</si>
  <si>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</si>
  <si>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</si>
  <si>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</si>
  <si>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</si>
  <si>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</si>
  <si>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</si>
  <si>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</si>
  <si>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</si>
  <si>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</si>
  <si>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</si>
  <si>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</si>
  <si>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</si>
  <si>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</si>
  <si>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</si>
  <si>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</si>
  <si>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</si>
  <si>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</si>
  <si>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</si>
  <si>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</si>
  <si>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</si>
  <si>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</si>
  <si>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</si>
  <si>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</si>
  <si>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</si>
  <si>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</si>
  <si>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</si>
  <si>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</si>
  <si>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</si>
  <si>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</si>
  <si>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</si>
  <si>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</si>
  <si>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</si>
  <si>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</si>
  <si>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</si>
  <si>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</si>
  <si>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</si>
  <si>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</si>
  <si>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</si>
  <si>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</si>
  <si>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</si>
  <si>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</si>
  <si>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</si>
  <si>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</si>
  <si>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</si>
  <si>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</si>
  <si>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</si>
  <si>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</si>
  <si>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</si>
  <si>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</si>
  <si>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</si>
  <si>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</si>
  <si>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</si>
  <si>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</si>
  <si>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</si>
  <si>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</si>
  <si>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</si>
  <si>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</si>
  <si>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</si>
  <si>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</si>
  <si>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</si>
  <si>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</si>
  <si>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</si>
  <si>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</si>
  <si>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</si>
  <si>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</si>
  <si>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</si>
  <si>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</si>
  <si>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</si>
  <si>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</si>
  <si>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</si>
  <si>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</si>
  <si>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</si>
  <si>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</si>
  <si>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</si>
  <si>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</si>
  <si>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</si>
  <si>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</si>
  <si>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</si>
  <si>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</si>
  <si>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</si>
  <si>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</si>
  <si>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</si>
  <si>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</si>
  <si>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</si>
  <si>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</si>
  <si>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</si>
  <si>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</si>
  <si>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</si>
  <si>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</si>
  <si>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</si>
  <si>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</si>
  <si>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</si>
  <si>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</si>
  <si>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</si>
  <si>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</si>
  <si>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</si>
  <si>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</si>
  <si>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</si>
  <si>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</si>
  <si>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</si>
  <si>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</si>
  <si>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</si>
  <si>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</si>
  <si>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</si>
  <si>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</si>
  <si>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</si>
  <si>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</si>
  <si>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</si>
  <si>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</si>
  <si>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</si>
  <si>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</si>
  <si>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</si>
  <si>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</si>
  <si>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</si>
  <si>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</si>
  <si>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</si>
  <si>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</si>
  <si>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</si>
  <si>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</si>
  <si>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</si>
  <si>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</si>
  <si>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</si>
  <si>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</si>
  <si>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</si>
  <si>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</si>
  <si>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</si>
  <si>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</si>
  <si>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</si>
  <si>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</si>
  <si>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</si>
  <si>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</si>
  <si>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</si>
  <si>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</si>
  <si>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</si>
  <si>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</si>
  <si>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</si>
  <si>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</si>
  <si>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</si>
  <si>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</si>
  <si>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</si>
  <si>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</si>
  <si>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</si>
  <si>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</si>
  <si>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</si>
  <si>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</si>
  <si>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</si>
  <si>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</si>
  <si>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</si>
  <si>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</si>
  <si>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</si>
  <si>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</si>
  <si>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</si>
  <si>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</si>
  <si>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</si>
  <si>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</si>
  <si>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</si>
  <si>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</si>
  <si>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</si>
  <si>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</si>
  <si>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</si>
  <si>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</si>
  <si>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</si>
  <si>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</si>
  <si>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</si>
  <si>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</si>
  <si>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</si>
  <si>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</si>
  <si>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</si>
  <si>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</si>
  <si>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</si>
  <si>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</si>
  <si>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</si>
  <si>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</si>
  <si>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</si>
  <si>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</si>
  <si>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</si>
  <si>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</si>
  <si>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</si>
  <si>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</si>
  <si>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</si>
  <si>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</si>
  <si>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</si>
  <si>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</si>
  <si>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</si>
  <si>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</si>
  <si>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</si>
  <si>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</si>
  <si>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</si>
  <si>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</si>
  <si>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</si>
  <si>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</si>
  <si>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</si>
  <si>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</si>
  <si>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</si>
  <si>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</si>
  <si>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</si>
  <si>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</si>
  <si>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</si>
  <si>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</si>
  <si>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</si>
  <si>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</si>
  <si>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</si>
  <si>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</si>
  <si>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</si>
  <si>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</si>
  <si>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</si>
  <si>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</si>
  <si>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</si>
  <si>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</si>
  <si>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</si>
  <si>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</si>
  <si>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</si>
  <si>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</si>
  <si>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</si>
  <si>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</si>
  <si>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</si>
  <si>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</si>
  <si>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</si>
  <si>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</si>
  <si>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</si>
  <si>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</si>
  <si>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</si>
  <si>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</si>
  <si>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</si>
  <si>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</si>
  <si>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</si>
  <si>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</si>
  <si>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</si>
  <si>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</si>
  <si>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</si>
  <si>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</si>
  <si>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</si>
  <si>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</si>
  <si>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</si>
  <si>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</si>
  <si>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</si>
  <si>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</si>
  <si>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</si>
  <si>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</si>
  <si>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</si>
  <si>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</si>
  <si>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</si>
  <si>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</si>
  <si>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</si>
  <si>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</si>
  <si>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</si>
  <si>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</si>
  <si>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</si>
  <si>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</si>
  <si>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</si>
  <si>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</si>
  <si>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</si>
  <si>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</si>
  <si>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</si>
  <si>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</si>
  <si>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</si>
  <si>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</si>
  <si>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</si>
  <si>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</si>
  <si>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</si>
  <si>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</si>
  <si>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</si>
  <si>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</si>
  <si>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</si>
  <si>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</si>
  <si>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</si>
  <si>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</si>
  <si>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</si>
  <si>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</si>
  <si>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</si>
  <si>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</si>
  <si>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</si>
  <si>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</si>
  <si>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</si>
  <si>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</si>
  <si>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</si>
  <si>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</si>
  <si>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</si>
  <si>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</si>
  <si>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</si>
  <si>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</si>
  <si>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</si>
  <si>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</si>
  <si>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</si>
  <si>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</si>
  <si>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</si>
  <si>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</si>
  <si>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</si>
  <si>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</si>
  <si>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</si>
  <si>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</si>
  <si>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</si>
  <si>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</si>
  <si>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</si>
  <si>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</si>
  <si>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</si>
  <si>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</si>
  <si>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</si>
  <si>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</si>
  <si>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</si>
  <si>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</si>
  <si>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</si>
  <si>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</si>
  <si>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</si>
  <si>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</si>
  <si>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</si>
  <si>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</si>
  <si>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</si>
  <si>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</si>
  <si>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</si>
  <si>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</si>
  <si>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</si>
  <si>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</si>
  <si>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</si>
  <si>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</si>
  <si>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</si>
  <si>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</si>
  <si>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</si>
  <si>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</si>
  <si>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</si>
  <si>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</si>
  <si>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</si>
  <si>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</si>
  <si>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</si>
  <si>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</si>
  <si>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</si>
  <si>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</si>
  <si>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</si>
  <si>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</si>
  <si>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</si>
  <si>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</si>
  <si>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</si>
  <si>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</si>
  <si>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</si>
  <si>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</si>
  <si>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</si>
  <si>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</si>
  <si>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</si>
  <si>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</si>
  <si>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</si>
  <si>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</si>
  <si>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</si>
  <si>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</si>
  <si>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</si>
  <si>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</si>
  <si>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</si>
  <si>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</si>
  <si>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</si>
  <si>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</si>
  <si>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</si>
  <si>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</si>
  <si>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</si>
  <si>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</si>
  <si>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</si>
  <si>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</si>
  <si>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</si>
  <si>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</si>
  <si>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</si>
  <si>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</si>
  <si>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</si>
  <si>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</si>
  <si>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</si>
  <si>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</si>
  <si>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</si>
  <si>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</si>
  <si>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</si>
  <si>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</si>
  <si>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</si>
  <si>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</si>
  <si>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</si>
  <si>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</si>
  <si>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</si>
  <si>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</si>
  <si>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</si>
  <si>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</si>
  <si>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</si>
  <si>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</si>
  <si>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</si>
  <si>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</si>
  <si>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</si>
  <si>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</si>
  <si>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</si>
  <si>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</si>
  <si>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</si>
  <si>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</si>
  <si>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</si>
  <si>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</si>
  <si>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</si>
  <si>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</si>
  <si>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</si>
  <si>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</si>
  <si>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</si>
  <si>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</si>
  <si>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</si>
  <si>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</si>
  <si>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</si>
  <si>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</si>
  <si>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</si>
  <si>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</si>
  <si>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</si>
  <si>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</si>
  <si>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</si>
  <si>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</si>
  <si>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</si>
  <si>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</si>
  <si>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</si>
  <si>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</si>
  <si>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</si>
  <si>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</si>
  <si>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</si>
  <si>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</si>
  <si>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</si>
  <si>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</si>
  <si>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</si>
  <si>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</si>
  <si>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</si>
  <si>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</si>
  <si>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</si>
  <si>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</si>
  <si>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</si>
  <si>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</si>
  <si>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</si>
  <si>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</si>
  <si>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</si>
  <si>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</si>
  <si>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</si>
  <si>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</si>
  <si>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</si>
  <si>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</si>
  <si>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</si>
  <si>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</si>
  <si>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</si>
  <si>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</si>
  <si>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</si>
  <si>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</si>
  <si>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</si>
  <si>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</si>
  <si>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</si>
  <si>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</si>
  <si>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</si>
  <si>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</si>
  <si>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</si>
  <si>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</si>
  <si>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</si>
  <si>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</si>
  <si>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</si>
  <si>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</si>
  <si>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</si>
  <si>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</si>
  <si>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</si>
  <si>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</si>
  <si>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</si>
  <si>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</si>
  <si>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</si>
  <si>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</si>
  <si>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</si>
  <si>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</si>
  <si>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</si>
  <si>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</si>
  <si>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</si>
  <si>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</si>
  <si>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</si>
  <si>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</si>
  <si>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</si>
  <si>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</si>
  <si>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</si>
  <si>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</si>
  <si>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</si>
  <si>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</si>
  <si>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</si>
  <si>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</si>
  <si>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</si>
  <si>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</si>
  <si>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</si>
  <si>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</si>
  <si>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</si>
  <si>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</si>
  <si>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</si>
  <si>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</si>
  <si>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</si>
  <si>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</si>
  <si>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</si>
  <si>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</si>
  <si>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</si>
  <si>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</si>
  <si>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</si>
  <si>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</si>
  <si>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</si>
  <si>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</si>
  <si>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</si>
  <si>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</si>
  <si>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</si>
  <si>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</si>
  <si>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</si>
  <si>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</si>
  <si>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</si>
  <si>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</si>
  <si>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</si>
  <si>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</si>
  <si>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</si>
  <si>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</si>
  <si>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</si>
  <si>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</si>
  <si>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</si>
  <si>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</si>
  <si>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</si>
  <si>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</si>
  <si>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</si>
  <si>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</si>
  <si>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</si>
  <si>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</si>
  <si>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</si>
  <si>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</si>
  <si>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</si>
  <si>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</si>
  <si>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</si>
  <si>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</si>
  <si>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</si>
  <si>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</si>
  <si>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</si>
  <si>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</si>
  <si>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</si>
  <si>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</si>
  <si>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</si>
  <si>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</si>
  <si>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</si>
  <si>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</si>
  <si>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</si>
  <si>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</si>
  <si>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</si>
  <si>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</si>
  <si>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</si>
  <si>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</si>
  <si>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</si>
  <si>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</si>
  <si>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</si>
  <si>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</si>
  <si>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</si>
  <si>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</si>
  <si>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</si>
  <si>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</si>
  <si>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</si>
  <si>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</si>
  <si>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</si>
  <si>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</si>
  <si>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</si>
  <si>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</si>
  <si>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</si>
  <si>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</si>
  <si>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</si>
  <si>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</si>
  <si>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</si>
  <si>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</si>
  <si>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</si>
  <si>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</si>
  <si>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</si>
  <si>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</si>
  <si>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</si>
  <si>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</si>
  <si>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</si>
  <si>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</si>
  <si>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</si>
  <si>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</si>
  <si>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</si>
  <si>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</si>
  <si>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</si>
  <si>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</si>
  <si>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</si>
  <si>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</si>
  <si>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</si>
  <si>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</si>
  <si>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</si>
  <si>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</si>
  <si>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</si>
  <si>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</si>
  <si>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</si>
  <si>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</si>
  <si>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</si>
  <si>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</si>
  <si>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</si>
  <si>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</si>
  <si>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</si>
  <si>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</si>
  <si>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</si>
  <si>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</si>
  <si>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</si>
  <si>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</si>
  <si>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</si>
  <si>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</si>
  <si>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</si>
  <si>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</si>
  <si>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</si>
  <si>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</si>
  <si>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</si>
  <si>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</si>
  <si>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</si>
  <si>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</si>
  <si>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</si>
  <si>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</si>
  <si>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</si>
  <si>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</si>
  <si>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</si>
  <si>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</si>
  <si>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</si>
  <si>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</si>
  <si>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</si>
  <si>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</si>
  <si>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</si>
  <si>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</si>
  <si>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</si>
  <si>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</si>
  <si>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</si>
  <si>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</si>
  <si>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</si>
  <si>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</si>
  <si>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</si>
  <si>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</si>
  <si>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</si>
  <si>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</si>
  <si>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</si>
  <si>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</si>
  <si>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</si>
  <si>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</si>
  <si>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</si>
  <si>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</si>
  <si>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</si>
  <si>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</si>
  <si>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</si>
  <si>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</si>
  <si>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</si>
  <si>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</si>
  <si>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</si>
  <si>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</si>
  <si>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</si>
  <si>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</si>
  <si>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</si>
  <si>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</si>
  <si>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</si>
  <si>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</si>
  <si>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</si>
  <si>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</si>
  <si>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</si>
  <si>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</si>
  <si>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</si>
  <si>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</si>
  <si>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</si>
  <si>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</si>
  <si>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</si>
  <si>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</si>
  <si>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</si>
  <si>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</si>
  <si>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</si>
  <si>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</si>
  <si>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</si>
  <si>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</si>
  <si>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</si>
  <si>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</si>
  <si>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</si>
  <si>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</si>
  <si>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</si>
  <si>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</si>
  <si>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</si>
  <si>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</si>
  <si>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</si>
  <si>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</si>
  <si>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</si>
  <si>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</si>
  <si>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</si>
  <si>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</si>
  <si>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</si>
  <si>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</si>
  <si>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</si>
  <si>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</si>
  <si>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</si>
  <si>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</si>
  <si>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</si>
  <si>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</si>
  <si>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</si>
  <si>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</si>
  <si>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</si>
  <si>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</si>
  <si>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</si>
  <si>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</si>
  <si>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</si>
  <si>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</si>
  <si>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</si>
  <si>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</si>
  <si>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</si>
  <si>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</si>
  <si>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</si>
  <si>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</si>
  <si>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</si>
  <si>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</si>
  <si>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</si>
  <si>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</si>
  <si>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</si>
  <si>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</si>
  <si>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</si>
  <si>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</si>
  <si>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</si>
  <si>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</si>
  <si>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</si>
  <si>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</si>
  <si>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</si>
  <si>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</si>
  <si>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</si>
  <si>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</si>
  <si>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</si>
  <si>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</si>
  <si>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</si>
  <si>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</si>
  <si>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</si>
  <si>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</si>
  <si>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</si>
  <si>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</si>
  <si>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</si>
  <si>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</si>
  <si>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</si>
  <si>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</si>
  <si>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</si>
  <si>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</si>
  <si>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</si>
  <si>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</si>
  <si>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</si>
  <si>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</si>
  <si>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</si>
  <si>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</si>
  <si>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</si>
  <si>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</si>
  <si>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</si>
  <si>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</si>
  <si>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</si>
  <si>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</si>
  <si>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</si>
  <si>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</si>
  <si>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</si>
  <si>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</si>
  <si>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</si>
  <si>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</si>
  <si>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</si>
  <si>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</si>
  <si>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</si>
  <si>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</si>
  <si>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</si>
  <si>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</si>
  <si>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</si>
  <si>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</si>
  <si>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</si>
  <si>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</si>
  <si>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</si>
  <si>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</si>
  <si>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</si>
  <si>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</si>
  <si>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</si>
  <si>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</si>
  <si>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</si>
  <si>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</si>
  <si>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</si>
  <si>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</si>
  <si>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</si>
  <si>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</si>
  <si>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</si>
  <si>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</si>
  <si>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</si>
  <si>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</si>
  <si>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</si>
  <si>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</si>
  <si>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</si>
  <si>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</si>
  <si>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</si>
  <si>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</si>
  <si>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</si>
  <si>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</si>
  <si>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</si>
  <si>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</si>
  <si>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</si>
  <si>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</si>
  <si>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</si>
  <si>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</si>
  <si>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</si>
  <si>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</si>
  <si>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</si>
  <si>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</si>
  <si>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</si>
  <si>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</si>
  <si>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</si>
  <si>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</si>
  <si>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</si>
  <si>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</si>
  <si>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</si>
  <si>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</si>
  <si>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</si>
  <si>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</si>
  <si>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</si>
  <si>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</si>
  <si>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</si>
  <si>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</si>
  <si>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</si>
  <si>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</si>
  <si>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</si>
  <si>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</si>
  <si>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</si>
  <si>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</si>
  <si>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</si>
  <si>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</si>
  <si>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</si>
  <si>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</si>
  <si>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</si>
  <si>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</si>
  <si>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</si>
  <si>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</si>
  <si>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</si>
  <si>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</si>
  <si>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</si>
  <si>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</si>
  <si>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</si>
  <si>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</si>
  <si>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</si>
  <si>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</si>
  <si>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</si>
  <si>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</si>
  <si>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</si>
  <si>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</si>
  <si>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</si>
  <si>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</si>
  <si>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</si>
  <si>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</si>
  <si>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</si>
  <si>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</si>
  <si>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</si>
  <si>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</si>
  <si>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</si>
  <si>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</si>
  <si>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</si>
  <si>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</si>
  <si>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</si>
  <si>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</si>
  <si>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</si>
  <si>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</si>
  <si>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</si>
  <si>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</si>
  <si>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</si>
  <si>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</si>
  <si>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</si>
  <si>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</si>
  <si>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</si>
  <si>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</si>
  <si>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</si>
  <si>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</si>
  <si>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</si>
  <si>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</si>
  <si>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</si>
  <si>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</si>
  <si>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</si>
  <si>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</si>
  <si>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</si>
  <si>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</si>
  <si>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</si>
  <si>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</si>
  <si>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</si>
  <si>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</si>
  <si>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</si>
  <si>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</si>
  <si>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</si>
  <si>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</si>
  <si>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</si>
  <si>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</si>
  <si>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</si>
  <si>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</si>
  <si>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</si>
  <si>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</si>
  <si>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</si>
  <si>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</si>
  <si>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</si>
  <si>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</si>
  <si>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</si>
  <si>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</si>
  <si>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</si>
  <si>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</si>
  <si>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</si>
  <si>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</si>
  <si>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</si>
  <si>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</si>
  <si>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</si>
  <si>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</si>
  <si>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</si>
  <si>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</si>
  <si>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</si>
  <si>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</si>
  <si>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</si>
  <si>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</si>
  <si>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</si>
  <si>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</si>
  <si>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</si>
  <si>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</si>
  <si>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</si>
  <si>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</si>
  <si>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</si>
  <si>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</si>
  <si>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</si>
  <si>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</si>
  <si>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</si>
  <si>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</si>
  <si>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</si>
  <si>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</si>
  <si>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</si>
  <si>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</si>
  <si>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</si>
  <si>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</si>
  <si>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</si>
  <si>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</si>
  <si>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</si>
  <si>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</si>
  <si>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</si>
  <si>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</si>
  <si>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</si>
  <si>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</si>
  <si>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</si>
  <si>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</si>
  <si>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</si>
  <si>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</si>
  <si>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</si>
  <si>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</si>
  <si>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</si>
  <si>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</si>
  <si>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</si>
  <si>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</si>
  <si>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</si>
  <si>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</si>
  <si>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</si>
  <si>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</si>
  <si>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</si>
  <si>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</si>
  <si>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</si>
  <si>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</si>
  <si>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</si>
  <si>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</si>
  <si>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</si>
  <si>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</si>
  <si>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</si>
  <si>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</si>
  <si>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</si>
  <si>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</si>
  <si>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</si>
  <si>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</si>
  <si>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</si>
  <si>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</si>
  <si>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</si>
  <si>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</si>
  <si>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</si>
  <si>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</si>
  <si>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</si>
  <si>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</si>
  <si>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</si>
  <si>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</si>
  <si>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</si>
  <si>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</si>
  <si>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</si>
  <si>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</si>
  <si>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</si>
  <si>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</si>
  <si>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</si>
  <si>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</si>
  <si>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</si>
  <si>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</si>
  <si>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</si>
  <si>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</si>
  <si>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</si>
  <si>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</si>
  <si>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</si>
  <si>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</si>
  <si>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</si>
  <si>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</si>
  <si>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</si>
  <si>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</si>
  <si>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</si>
  <si>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</si>
  <si>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</si>
  <si>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</si>
  <si>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</si>
  <si>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</si>
  <si>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</si>
  <si>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</si>
  <si>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</si>
  <si>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</si>
  <si>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</si>
  <si>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</si>
  <si>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</si>
  <si>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</si>
  <si>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</si>
  <si>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</si>
  <si>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</si>
  <si>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</si>
  <si>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</si>
  <si>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</si>
  <si>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</si>
  <si>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</si>
  <si>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</si>
  <si>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</si>
  <si>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</si>
  <si>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</si>
  <si>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</si>
  <si>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</si>
  <si>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</si>
  <si>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</si>
  <si>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</si>
  <si>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</si>
  <si>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</si>
  <si>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</si>
  <si>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</si>
  <si>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</si>
  <si>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</si>
  <si>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</si>
  <si>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</si>
  <si>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</si>
  <si>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</si>
  <si>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</si>
  <si>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</si>
  <si>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</si>
  <si>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</si>
  <si>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</si>
  <si>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</si>
  <si>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</si>
  <si>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</si>
  <si>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</si>
  <si>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</si>
  <si>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</si>
  <si>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</si>
  <si>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</si>
  <si>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</si>
  <si>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</si>
  <si>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</si>
  <si>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</si>
  <si>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</si>
  <si>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</si>
  <si>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</si>
  <si>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</si>
  <si>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</si>
  <si>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</si>
  <si>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</si>
  <si>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</si>
  <si>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</si>
  <si>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</si>
  <si>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</si>
  <si>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</si>
  <si>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</si>
  <si>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</si>
  <si>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</si>
  <si>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</si>
  <si>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</si>
  <si>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</si>
  <si>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</si>
  <si>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</si>
  <si>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</si>
  <si>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</si>
  <si>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</si>
  <si>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</si>
  <si>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</si>
  <si>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</si>
  <si>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</si>
  <si>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</si>
  <si>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</si>
  <si>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</si>
  <si>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</si>
  <si>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</si>
  <si>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</si>
  <si>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</si>
  <si>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</si>
  <si>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</si>
  <si>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</si>
  <si>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</si>
  <si>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</si>
  <si>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</si>
  <si>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</si>
  <si>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</si>
  <si>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</si>
  <si>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</si>
  <si>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</si>
  <si>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</si>
  <si>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</si>
  <si>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</si>
  <si>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</si>
  <si>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</si>
  <si>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</si>
  <si>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</si>
  <si>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</si>
  <si>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</si>
  <si>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</si>
  <si>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</si>
  <si>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</si>
  <si>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</si>
  <si>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</si>
  <si>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</si>
  <si>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</si>
  <si>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</si>
  <si>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</si>
  <si>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</si>
  <si>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</si>
  <si>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</si>
  <si>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</si>
  <si>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</si>
  <si>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</si>
  <si>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</si>
  <si>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</si>
  <si>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</si>
  <si>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</si>
  <si>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</si>
  <si>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</si>
  <si>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</si>
  <si>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</si>
  <si>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</si>
  <si>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</si>
  <si>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</si>
  <si>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</si>
  <si>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</si>
  <si>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</si>
  <si>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</si>
  <si>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</si>
  <si>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</si>
  <si>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</si>
  <si>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</si>
  <si>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</si>
  <si>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</si>
  <si>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</si>
  <si>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</si>
  <si>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</si>
  <si>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</si>
  <si>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</si>
  <si>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</si>
  <si>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</si>
  <si>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</si>
  <si>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</si>
  <si>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</si>
  <si>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</si>
  <si>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</si>
  <si>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</si>
  <si>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</si>
  <si>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</si>
  <si>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</si>
  <si>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</si>
  <si>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</si>
  <si>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</si>
  <si>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</si>
  <si>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</si>
  <si>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</si>
  <si>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</si>
  <si>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</si>
  <si>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</si>
  <si>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</si>
  <si>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</si>
  <si>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</si>
  <si>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</si>
  <si>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</si>
  <si>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</si>
  <si>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</si>
  <si>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</si>
  <si>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</si>
  <si>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</si>
  <si>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</si>
  <si>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</si>
  <si>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</si>
  <si>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</si>
  <si>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</si>
  <si>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</si>
  <si>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</si>
  <si>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</si>
  <si>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</si>
  <si>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</si>
  <si>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</si>
  <si>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</si>
  <si>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</si>
  <si>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</si>
  <si>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</si>
  <si>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</si>
  <si>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</si>
  <si>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</si>
  <si>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</si>
  <si>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</si>
  <si>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</si>
  <si>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</si>
  <si>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</si>
  <si>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</si>
  <si>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</si>
  <si>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</si>
  <si>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</si>
  <si>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</si>
  <si>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</si>
  <si>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</si>
  <si>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</si>
  <si>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</si>
  <si>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</si>
  <si>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</si>
  <si>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</si>
  <si>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</si>
  <si>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</si>
  <si>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</si>
  <si>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</si>
  <si>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</si>
  <si>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</si>
  <si>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</si>
  <si>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</si>
  <si>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</si>
  <si>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</si>
  <si>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</si>
  <si>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</si>
  <si>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</si>
  <si>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</si>
  <si>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</si>
  <si>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</si>
  <si>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</si>
  <si>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</si>
  <si>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</si>
  <si>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</si>
  <si>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</si>
  <si>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</si>
  <si>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</si>
  <si>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</si>
  <si>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</si>
  <si>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</si>
  <si>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</si>
  <si>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</si>
  <si>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</si>
  <si>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</si>
  <si>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</si>
  <si>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</si>
  <si>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</si>
  <si>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</si>
  <si>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</si>
  <si>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</si>
  <si>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</si>
  <si>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</si>
  <si>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</si>
  <si>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</si>
  <si>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</si>
  <si>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</si>
  <si>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</si>
  <si>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</si>
  <si>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</si>
  <si>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</si>
  <si>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</si>
  <si>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</si>
  <si>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</si>
  <si>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</si>
  <si>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</si>
  <si>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</si>
  <si>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</si>
  <si>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</si>
  <si>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</si>
  <si>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</si>
  <si>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</si>
  <si>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</si>
  <si>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</si>
  <si>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</si>
  <si>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</si>
  <si>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</si>
  <si>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</si>
  <si>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</si>
  <si>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</si>
  <si>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</si>
  <si>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</si>
  <si>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</si>
  <si>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</si>
  <si>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</si>
  <si>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</si>
  <si>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</si>
  <si>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</si>
  <si>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</si>
  <si>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</si>
  <si>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</si>
  <si>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</si>
  <si>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</si>
  <si>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</si>
  <si>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</si>
  <si>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</si>
  <si>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</si>
  <si>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</si>
  <si>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</si>
  <si>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</si>
  <si>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</si>
  <si>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</si>
  <si>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</si>
  <si>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</si>
  <si>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</si>
  <si>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</si>
  <si>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</si>
  <si>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</si>
  <si>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</si>
  <si>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</si>
  <si>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</si>
  <si>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</si>
  <si>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</si>
  <si>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</si>
  <si>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</si>
  <si>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</si>
  <si>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</si>
  <si>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</si>
  <si>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</si>
  <si>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</si>
  <si>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</si>
  <si>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</si>
  <si>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</si>
  <si>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</si>
  <si>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</si>
  <si>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</si>
  <si>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</si>
  <si>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</si>
  <si>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</si>
  <si>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</si>
  <si>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</si>
  <si>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</si>
  <si>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</si>
  <si>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</si>
  <si>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</si>
  <si>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</si>
  <si>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</si>
  <si>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</si>
  <si>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</si>
  <si>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</si>
  <si>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</si>
  <si>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</si>
  <si>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</si>
  <si>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</si>
  <si>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</si>
  <si>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</si>
  <si>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</si>
  <si>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</si>
  <si>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</si>
  <si>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</si>
  <si>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</si>
  <si>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</si>
  <si>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</si>
  <si>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</si>
  <si>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</si>
  <si>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</si>
  <si>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</si>
  <si>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</si>
  <si>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</si>
  <si>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</si>
  <si>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</si>
  <si>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</si>
  <si>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</si>
  <si>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</si>
  <si>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</si>
  <si>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</si>
  <si>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</si>
  <si>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</si>
  <si>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</si>
  <si>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</si>
  <si>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</si>
  <si>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</si>
  <si>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</si>
  <si>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</si>
  <si>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</si>
  <si>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</si>
  <si>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</si>
  <si>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</si>
  <si>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</si>
  <si>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</si>
  <si>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</si>
  <si>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</si>
  <si>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</si>
  <si>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</si>
  <si>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</si>
  <si>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</si>
  <si>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</si>
  <si>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</si>
  <si>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</si>
  <si>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</si>
  <si>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</si>
  <si>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</si>
  <si>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</si>
  <si>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</si>
  <si>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</si>
  <si>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</si>
  <si>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</si>
  <si>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</si>
  <si>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</si>
  <si>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</si>
  <si>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</si>
  <si>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</si>
  <si>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</si>
  <si>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</si>
  <si>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</si>
  <si>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</si>
  <si>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</si>
  <si>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</si>
  <si>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</si>
  <si>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</si>
  <si>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</si>
  <si>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</si>
  <si>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</si>
  <si>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</si>
  <si>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</si>
  <si>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</si>
  <si>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</si>
  <si>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</si>
  <si>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</si>
  <si>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</si>
  <si>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</si>
  <si>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</si>
  <si>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</si>
  <si>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</si>
  <si>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</si>
  <si>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</si>
  <si>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</si>
  <si>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</si>
  <si>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</si>
  <si>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</si>
  <si>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</si>
  <si>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</si>
  <si>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</si>
  <si>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</si>
  <si>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</si>
  <si>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</si>
  <si>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</si>
  <si>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</si>
  <si>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</si>
  <si>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</si>
  <si>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</si>
  <si>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</si>
  <si>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</si>
  <si>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</si>
  <si>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</si>
  <si>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</si>
  <si>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</si>
  <si>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</si>
  <si>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</si>
  <si>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</si>
  <si>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</si>
  <si>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</si>
  <si>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</si>
  <si>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</si>
  <si>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</si>
  <si>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</si>
  <si>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</si>
  <si>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</si>
  <si>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</si>
  <si>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</si>
  <si>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</si>
  <si>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</si>
  <si>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</si>
  <si>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</si>
  <si>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</si>
  <si>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</si>
  <si>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</si>
  <si>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</si>
  <si>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</si>
  <si>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</si>
  <si>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</si>
  <si>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</si>
  <si>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</si>
  <si>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</si>
  <si>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</si>
  <si>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</si>
  <si>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</si>
  <si>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</si>
  <si>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</si>
  <si>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</si>
  <si>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</si>
  <si>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</si>
  <si>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</si>
  <si>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</si>
  <si>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</si>
  <si>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</si>
  <si>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</si>
  <si>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</si>
  <si>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</si>
  <si>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</si>
  <si>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</si>
  <si>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</si>
  <si>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</si>
  <si>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</si>
  <si>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</si>
  <si>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</si>
  <si>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</si>
  <si>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</si>
  <si>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</si>
  <si>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</si>
  <si>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</si>
  <si>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</si>
  <si>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</si>
  <si>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</si>
  <si>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</si>
  <si>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</si>
  <si>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</si>
  <si>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</si>
  <si>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</si>
  <si>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</si>
  <si>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</si>
  <si>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</si>
  <si>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</si>
  <si>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</si>
  <si>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</si>
  <si>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</si>
  <si>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</si>
  <si>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</si>
  <si>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</si>
  <si>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</si>
  <si>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</si>
  <si>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</si>
  <si>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</si>
  <si>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</si>
  <si>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</si>
  <si>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</si>
  <si>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</si>
  <si>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</si>
  <si>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</si>
  <si>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</si>
  <si>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</si>
  <si>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</si>
  <si>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</si>
  <si>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</si>
  <si>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</si>
  <si>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</si>
  <si>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</si>
  <si>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</si>
  <si>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</si>
  <si>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</si>
  <si>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</si>
  <si>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</si>
  <si>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</si>
  <si>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</si>
  <si>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</si>
  <si>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</si>
  <si>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</si>
  <si>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</si>
  <si>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</si>
  <si>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</si>
  <si>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</si>
  <si>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</si>
  <si>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</si>
  <si>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</si>
  <si>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</si>
  <si>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</si>
  <si>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</si>
  <si>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</si>
  <si>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</si>
  <si>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</si>
  <si>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</si>
  <si>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</si>
  <si>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</si>
  <si>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</si>
  <si>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</si>
  <si>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</si>
  <si>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</si>
  <si>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</si>
  <si>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</si>
  <si>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</si>
  <si>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</si>
  <si>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</si>
  <si>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</si>
  <si>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</si>
  <si>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</si>
  <si>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</si>
  <si>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</si>
  <si>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</si>
  <si>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</si>
  <si>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</si>
  <si>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</si>
  <si>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</si>
  <si>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</si>
  <si>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</si>
  <si>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</si>
  <si>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</si>
  <si>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</si>
  <si>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</si>
  <si>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</si>
  <si>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</si>
  <si>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</si>
  <si>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</si>
  <si>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</si>
  <si>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</si>
  <si>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</si>
  <si>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</si>
  <si>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</si>
  <si>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</si>
  <si>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</si>
  <si>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</si>
  <si>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</si>
  <si>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</si>
  <si>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</si>
  <si>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</si>
  <si>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</si>
  <si>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</si>
  <si>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</si>
  <si>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</si>
  <si>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</si>
  <si>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</si>
  <si>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</si>
  <si>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</si>
  <si>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</si>
  <si>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</si>
  <si>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</si>
  <si>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</si>
  <si>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</si>
  <si>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</si>
  <si>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</si>
  <si>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</si>
  <si>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</si>
  <si>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</si>
  <si>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</si>
  <si>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</si>
  <si>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</si>
  <si>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</si>
  <si>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</si>
  <si>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</si>
  <si>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</si>
  <si>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</si>
  <si>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</si>
  <si>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</si>
  <si>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</si>
  <si>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</si>
  <si>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</si>
  <si>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</si>
  <si>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</si>
  <si>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</si>
  <si>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</si>
  <si>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</si>
  <si>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</si>
  <si>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</si>
  <si>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</si>
  <si>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</si>
  <si>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</si>
  <si>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</si>
  <si>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</si>
  <si>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</si>
  <si>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</si>
  <si>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</si>
  <si>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</si>
  <si>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</si>
  <si>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</si>
  <si>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</si>
  <si>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</si>
  <si>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</si>
  <si>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</si>
  <si>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</si>
  <si>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</si>
  <si>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</si>
  <si>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</si>
  <si>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</si>
  <si>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</si>
  <si>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</si>
  <si>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</si>
  <si>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</si>
  <si>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</si>
  <si>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</si>
  <si>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</si>
  <si>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</si>
  <si>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</si>
  <si>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</si>
  <si>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</si>
  <si>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</si>
  <si>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</si>
  <si>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</si>
  <si>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</si>
  <si>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</si>
  <si>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</si>
  <si>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</si>
  <si>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</si>
  <si>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</si>
  <si>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</si>
  <si>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</si>
  <si>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</si>
  <si>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</si>
  <si>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</si>
  <si>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</si>
  <si>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</si>
  <si>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</si>
  <si>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</si>
  <si>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</si>
  <si>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</si>
  <si>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</si>
  <si>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</si>
  <si>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</si>
  <si>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</si>
  <si>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</si>
  <si>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</si>
  <si>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</si>
  <si>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</si>
  <si>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</si>
  <si>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</si>
  <si>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</si>
  <si>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</si>
  <si>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</si>
  <si>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</si>
  <si>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</si>
  <si>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</si>
  <si>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</si>
  <si>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</si>
  <si>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</si>
  <si>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</si>
  <si>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</si>
  <si>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</si>
  <si>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</si>
  <si>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</si>
  <si>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</si>
  <si>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</si>
  <si>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</si>
  <si>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</si>
  <si>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</si>
  <si>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</si>
  <si>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</si>
  <si>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</si>
  <si>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</si>
  <si>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</si>
  <si>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</si>
  <si>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</si>
  <si>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</si>
  <si>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</si>
  <si>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</si>
  <si>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</si>
  <si>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</si>
  <si>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</si>
  <si>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</si>
  <si>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</si>
  <si>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</si>
  <si>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</si>
  <si>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</si>
  <si>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</si>
  <si>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</si>
  <si>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</si>
  <si>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</si>
  <si>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</si>
  <si>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</si>
  <si>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</si>
  <si>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</si>
  <si>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</si>
  <si>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</si>
  <si>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</si>
  <si>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</si>
  <si>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</si>
  <si>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</si>
  <si>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</si>
  <si>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</si>
  <si>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</si>
  <si>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</si>
  <si>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</si>
  <si>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</si>
  <si>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</si>
  <si>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</si>
  <si>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</si>
  <si>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</si>
  <si>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</si>
  <si>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</si>
  <si>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</si>
  <si>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</si>
  <si>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</si>
  <si>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</si>
  <si>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</si>
  <si>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</si>
  <si>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</si>
  <si>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</si>
  <si>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</si>
  <si>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</si>
  <si>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</si>
  <si>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</si>
  <si>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</si>
  <si>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</si>
  <si>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</si>
  <si>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</si>
  <si>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</si>
  <si>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</si>
  <si>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</si>
  <si>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</si>
  <si>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</si>
  <si>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</si>
  <si>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</si>
  <si>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</si>
  <si>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</si>
  <si>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</si>
  <si>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</si>
  <si>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</si>
  <si>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</si>
  <si>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</si>
  <si>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</si>
  <si>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</si>
  <si>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</si>
  <si>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</si>
  <si>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</si>
  <si>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</si>
  <si>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</si>
  <si>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</si>
  <si>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</si>
  <si>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</si>
  <si>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</si>
  <si>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</si>
  <si>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</si>
  <si>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</si>
  <si>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</si>
  <si>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</si>
  <si>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</si>
  <si>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</si>
  <si>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</si>
  <si>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</si>
  <si>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</si>
  <si>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</si>
  <si>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</si>
  <si>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</si>
  <si>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</si>
  <si>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</si>
  <si>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</si>
  <si>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</si>
  <si>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</si>
  <si>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</si>
  <si>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</si>
  <si>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</si>
  <si>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</si>
  <si>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</si>
  <si>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</si>
  <si>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</si>
  <si>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</si>
  <si>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</si>
  <si>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</si>
  <si>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</si>
  <si>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</si>
  <si>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</si>
  <si>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</si>
  <si>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</si>
  <si>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</si>
  <si>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</si>
  <si>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</si>
  <si>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</si>
  <si>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</si>
  <si>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</si>
  <si>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</si>
  <si>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</si>
  <si>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</si>
  <si>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</si>
  <si>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</si>
  <si>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</si>
  <si>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</si>
  <si>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</si>
  <si>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</si>
  <si>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</si>
  <si>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</si>
  <si>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</si>
  <si>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</si>
  <si>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</si>
  <si>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</si>
  <si>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</si>
  <si>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</si>
  <si>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</si>
  <si>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</si>
  <si>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</si>
  <si>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</si>
  <si>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</si>
  <si>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</si>
  <si>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</si>
  <si>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</si>
  <si>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</si>
  <si>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</si>
  <si>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</si>
  <si>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</si>
  <si>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</si>
  <si>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</si>
  <si>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</si>
  <si>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</si>
  <si>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</si>
  <si>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</si>
  <si>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</si>
  <si>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</si>
  <si>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</si>
  <si>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</si>
  <si>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</si>
  <si>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</si>
  <si>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</si>
  <si>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</si>
  <si>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</si>
  <si>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</si>
  <si>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</si>
  <si>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</si>
  <si>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</si>
  <si>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</si>
  <si>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</si>
  <si>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</si>
  <si>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</si>
  <si>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</si>
  <si>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</si>
  <si>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</si>
  <si>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</si>
  <si>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</si>
  <si>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</si>
  <si>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</si>
  <si>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</si>
  <si>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</si>
  <si>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</si>
  <si>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</si>
  <si>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</si>
  <si>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</si>
  <si>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</si>
  <si>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</si>
  <si>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</si>
  <si>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</si>
  <si>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</si>
  <si>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</si>
  <si>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</si>
  <si>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</si>
  <si>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</si>
  <si>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</si>
  <si>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</si>
  <si>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</si>
  <si>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</si>
  <si>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</si>
  <si>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</si>
  <si>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</si>
  <si>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</si>
  <si>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</si>
  <si>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</si>
  <si>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</si>
  <si>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</si>
  <si>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</si>
  <si>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</si>
  <si>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</si>
  <si>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</si>
  <si>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</si>
  <si>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</si>
  <si>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</si>
  <si>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</si>
  <si>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</si>
  <si>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</si>
  <si>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</si>
  <si>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</si>
  <si>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</si>
  <si>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</si>
  <si>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</si>
  <si>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</si>
  <si>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</si>
  <si>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</si>
  <si>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</si>
  <si>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</si>
  <si>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</si>
  <si>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</si>
  <si>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</si>
  <si>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</si>
  <si>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</si>
  <si>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</si>
  <si>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</si>
  <si>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</si>
  <si>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</si>
  <si>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</si>
  <si>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</si>
  <si>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</si>
  <si>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</si>
  <si>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</si>
  <si>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</si>
  <si>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</si>
  <si>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</si>
  <si>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</si>
  <si>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</si>
  <si>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</si>
  <si>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</si>
  <si>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</si>
  <si>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</si>
  <si>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</si>
  <si>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</si>
  <si>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</si>
  <si>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</si>
  <si>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</si>
  <si>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</si>
  <si>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</si>
  <si>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</si>
  <si>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</si>
  <si>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</si>
  <si>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</si>
  <si>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</si>
  <si>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</si>
  <si>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</si>
  <si>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</si>
  <si>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</si>
  <si>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</si>
  <si>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</si>
  <si>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</si>
  <si>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</si>
  <si>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</si>
  <si>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</si>
  <si>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</si>
  <si>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</si>
  <si>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</si>
  <si>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</si>
  <si>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</si>
  <si>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</si>
  <si>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</si>
  <si>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</si>
  <si>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</si>
  <si>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</si>
  <si>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</si>
  <si>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</si>
  <si>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</si>
  <si>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</si>
  <si>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</si>
  <si>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</si>
  <si>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</si>
  <si>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</si>
  <si>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</si>
  <si>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</si>
  <si>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</si>
  <si>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</si>
  <si>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</si>
  <si>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</si>
  <si>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</si>
  <si>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</si>
  <si>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</si>
  <si>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</si>
  <si>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</si>
  <si>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</si>
  <si>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</si>
  <si>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</si>
  <si>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</si>
  <si>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</si>
  <si>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</si>
  <si>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</si>
  <si>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</si>
  <si>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</si>
  <si>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</si>
  <si>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</si>
  <si>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</si>
  <si>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</si>
  <si>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</si>
  <si>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</si>
  <si>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</si>
  <si>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</si>
  <si>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</si>
  <si>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</si>
  <si>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</si>
  <si>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</si>
  <si>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</si>
  <si>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</si>
  <si>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</si>
  <si>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</si>
  <si>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</si>
  <si>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</si>
  <si>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</si>
  <si>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</si>
  <si>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</si>
  <si>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</si>
  <si>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</si>
  <si>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</si>
  <si>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</si>
  <si>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</si>
  <si>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</si>
  <si>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</si>
  <si>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</si>
  <si>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</si>
  <si>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</si>
  <si>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</si>
  <si>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</si>
  <si>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</si>
  <si>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</si>
  <si>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</si>
  <si>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</si>
  <si>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</si>
  <si>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</si>
  <si>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</si>
  <si>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</si>
  <si>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</si>
  <si>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</si>
  <si>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</si>
  <si>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</si>
  <si>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</si>
  <si>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</si>
  <si>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</si>
  <si>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</si>
  <si>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</si>
  <si>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</si>
  <si>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</si>
  <si>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</si>
  <si>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</si>
  <si>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</si>
  <si>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</si>
  <si>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</si>
  <si>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</si>
  <si>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</si>
  <si>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</si>
  <si>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</si>
  <si>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</si>
  <si>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</si>
  <si>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</si>
  <si>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</si>
  <si>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</si>
  <si>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</si>
  <si>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</si>
  <si>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</si>
  <si>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</si>
  <si>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</si>
  <si>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</si>
  <si>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</si>
  <si>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</si>
  <si>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</si>
  <si>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</si>
  <si>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</si>
  <si>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</si>
  <si>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</si>
  <si>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</si>
  <si>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</si>
  <si>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</si>
  <si>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</si>
  <si>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</si>
  <si>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</si>
  <si>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</si>
  <si>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</si>
  <si>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</si>
  <si>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</si>
  <si>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</si>
  <si>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</si>
  <si>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</si>
  <si>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</si>
  <si>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</si>
  <si>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</si>
  <si>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</si>
  <si>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</si>
  <si>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</si>
  <si>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</si>
  <si>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</si>
  <si>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</si>
  <si>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</si>
  <si>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</si>
  <si>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</si>
  <si>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</si>
  <si>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</si>
  <si>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</si>
  <si>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</si>
  <si>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</si>
  <si>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</si>
  <si>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</si>
  <si>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</si>
  <si>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</si>
  <si>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</si>
  <si>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</si>
  <si>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</si>
  <si>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</si>
  <si>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</si>
  <si>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</si>
  <si>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</si>
  <si>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</si>
  <si>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</si>
  <si>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</si>
  <si>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</si>
  <si>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</si>
  <si>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</si>
  <si>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</si>
  <si>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</si>
  <si>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</si>
  <si>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</si>
  <si>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</si>
  <si>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</si>
  <si>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</si>
  <si>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</si>
  <si>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</si>
  <si>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</si>
  <si>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</si>
  <si>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</si>
  <si>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</si>
  <si>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</si>
  <si>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</si>
  <si>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</si>
  <si>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</si>
  <si>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</si>
  <si>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</si>
  <si>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</si>
  <si>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</si>
  <si>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</si>
  <si>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</si>
  <si>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</si>
  <si>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</si>
  <si>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</si>
  <si>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</si>
  <si>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</si>
  <si>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</si>
  <si>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</si>
  <si>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</si>
  <si>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</si>
  <si>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</si>
  <si>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</si>
  <si>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</si>
  <si>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</si>
  <si>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</si>
  <si>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</si>
  <si>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</si>
  <si>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</si>
  <si>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</si>
  <si>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</si>
  <si>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</si>
  <si>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</si>
  <si>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</si>
  <si>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</si>
  <si>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</si>
  <si>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</si>
  <si>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</si>
  <si>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</si>
  <si>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</si>
  <si>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</si>
  <si>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</si>
  <si>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</si>
  <si>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</si>
  <si>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</si>
  <si>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</si>
  <si>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</si>
  <si>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</si>
  <si>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</si>
  <si>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</si>
  <si>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</si>
  <si>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</si>
  <si>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</si>
  <si>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</si>
  <si>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</si>
  <si>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</si>
  <si>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</si>
  <si>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</si>
  <si>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</si>
  <si>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</si>
  <si>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</si>
  <si>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</si>
  <si>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</si>
  <si>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</si>
  <si>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</si>
  <si>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</si>
  <si>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</si>
  <si>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</si>
  <si>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</si>
  <si>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</si>
  <si>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</si>
  <si>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</si>
  <si>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</si>
  <si>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</si>
  <si>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</si>
  <si>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</si>
  <si>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</si>
  <si>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</si>
  <si>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</si>
  <si>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</si>
  <si>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</si>
  <si>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</si>
  <si>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</si>
  <si>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</si>
  <si>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</si>
  <si>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</si>
  <si>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</si>
  <si>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</si>
  <si>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</si>
  <si>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</si>
  <si>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</si>
  <si>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</si>
  <si>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</si>
  <si>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</si>
  <si>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</si>
  <si>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</si>
  <si>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</si>
  <si>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</si>
  <si>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</si>
  <si>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</si>
  <si>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</si>
  <si>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</si>
  <si>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</si>
  <si>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</si>
  <si>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</si>
  <si>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</si>
  <si>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</si>
  <si>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</si>
  <si>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</si>
  <si>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</si>
  <si>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</si>
  <si>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</si>
  <si>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</si>
  <si>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</si>
  <si>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</si>
  <si>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</si>
  <si>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</si>
  <si>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</si>
  <si>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</si>
  <si>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</si>
  <si>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</si>
  <si>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</si>
  <si>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</si>
  <si>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</si>
  <si>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</si>
  <si>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</si>
  <si>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</si>
  <si>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</si>
  <si>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</si>
  <si>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</si>
  <si>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</si>
  <si>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</si>
  <si>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</si>
  <si>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</si>
  <si>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</si>
  <si>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</si>
  <si>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</si>
  <si>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</si>
  <si>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</si>
  <si>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</si>
  <si>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</si>
  <si>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</si>
  <si>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</si>
  <si>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</si>
  <si>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</si>
  <si>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</si>
  <si>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</si>
  <si>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</si>
  <si>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</si>
  <si>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</si>
  <si>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</si>
  <si>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</si>
  <si>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</si>
  <si>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</si>
  <si>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</si>
  <si>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</si>
  <si>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</si>
  <si>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</si>
  <si>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</si>
  <si>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</si>
  <si>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</si>
  <si>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</si>
  <si>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</si>
  <si>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</si>
  <si>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</si>
  <si>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</si>
  <si>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</si>
  <si>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</si>
  <si>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</si>
  <si>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</si>
  <si>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</si>
  <si>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</si>
  <si>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</si>
  <si>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</si>
  <si>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</si>
  <si>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</si>
  <si>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</si>
  <si>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</si>
  <si>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</si>
  <si>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</si>
  <si>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</si>
  <si>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</si>
  <si>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</si>
  <si>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</si>
  <si>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</si>
  <si>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</si>
  <si>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</si>
  <si>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</si>
  <si>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</si>
  <si>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</si>
  <si>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</si>
  <si>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</si>
  <si>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</si>
  <si>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</si>
  <si>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</si>
  <si>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</si>
  <si>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</si>
  <si>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</si>
  <si>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</si>
  <si>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</si>
  <si>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</si>
  <si>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</si>
  <si>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</si>
  <si>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</si>
  <si>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</si>
  <si>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</si>
  <si>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</si>
  <si>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</si>
  <si>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</si>
  <si>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</si>
  <si>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</si>
  <si>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</si>
  <si>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</si>
  <si>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</si>
  <si>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</si>
  <si>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</si>
  <si>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</si>
  <si>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</si>
  <si>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</si>
  <si>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</si>
  <si>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</si>
  <si>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</si>
  <si>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</si>
  <si>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</si>
  <si>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</si>
  <si>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</si>
  <si>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</si>
  <si>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</si>
  <si>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</si>
  <si>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</si>
  <si>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</si>
  <si>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</si>
  <si>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</si>
  <si>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</si>
  <si>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</si>
  <si>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</si>
  <si>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</si>
  <si>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</si>
  <si>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</si>
  <si>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</si>
  <si>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</si>
  <si>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</si>
  <si>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</si>
  <si>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</si>
  <si>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</si>
  <si>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</si>
  <si>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</si>
  <si>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</si>
  <si>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</si>
  <si>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</si>
  <si>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</si>
  <si>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</si>
  <si>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</si>
  <si>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</si>
  <si>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</si>
  <si>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</si>
  <si>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</si>
  <si>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</si>
  <si>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</si>
  <si>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</si>
  <si>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</si>
  <si>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</si>
  <si>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</si>
  <si>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</si>
  <si>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</si>
  <si>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</si>
  <si>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</si>
  <si>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</si>
  <si>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</si>
  <si>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</si>
  <si>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</si>
  <si>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</si>
  <si>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</si>
  <si>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</si>
  <si>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</si>
  <si>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</si>
  <si>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</si>
  <si>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</si>
  <si>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</si>
  <si>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</si>
  <si>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</si>
  <si>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</si>
  <si>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</si>
  <si>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</si>
  <si>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</si>
  <si>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</si>
  <si>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</si>
  <si>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</si>
  <si>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</si>
  <si>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</si>
  <si>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</si>
  <si>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</si>
  <si>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</si>
  <si>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</si>
  <si>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</si>
  <si>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</si>
  <si>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</si>
  <si>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</si>
  <si>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</si>
  <si>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</si>
  <si>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</si>
  <si>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</si>
  <si>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</si>
  <si>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</si>
  <si>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</si>
  <si>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</si>
  <si>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</si>
  <si>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</si>
  <si>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</si>
  <si>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</si>
  <si>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</si>
  <si>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</si>
  <si>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</si>
  <si>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</si>
  <si>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</si>
  <si>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</si>
  <si>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</si>
  <si>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</si>
  <si>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</si>
  <si>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</si>
  <si>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</si>
  <si>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</si>
  <si>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</si>
  <si>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</si>
  <si>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</si>
  <si>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</si>
  <si>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</si>
  <si>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</si>
  <si>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</si>
  <si>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</si>
  <si>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</si>
  <si>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</si>
  <si>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</si>
  <si>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</si>
  <si>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</si>
  <si>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</si>
  <si>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</si>
  <si>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</si>
  <si>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</si>
  <si>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</si>
  <si>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</si>
  <si>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</si>
  <si>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</si>
  <si>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</si>
  <si>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</si>
  <si>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</si>
  <si>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</si>
  <si>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</si>
  <si>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</si>
  <si>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</si>
  <si>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</si>
  <si>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</si>
  <si>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</si>
  <si>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</si>
  <si>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</si>
  <si>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</si>
  <si>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</si>
  <si>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</si>
  <si>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</si>
  <si>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</si>
  <si>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</si>
  <si>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</si>
  <si>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</si>
  <si>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</si>
  <si>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</si>
  <si>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</si>
  <si>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</si>
  <si>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</si>
  <si>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</si>
  <si>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</si>
  <si>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</si>
  <si>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</si>
  <si>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</si>
  <si>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</si>
  <si>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</si>
  <si>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</si>
  <si>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</si>
  <si>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</si>
  <si>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</si>
  <si>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</si>
  <si>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</si>
  <si>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</si>
  <si>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</si>
  <si>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</si>
  <si>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</si>
  <si>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</si>
  <si>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</si>
  <si>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</si>
  <si>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</si>
  <si>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</si>
  <si>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</si>
  <si>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</si>
  <si>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</si>
  <si>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</si>
  <si>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</si>
  <si>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</si>
  <si>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</si>
  <si>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</si>
  <si>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</si>
  <si>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</si>
  <si>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</si>
  <si>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</si>
  <si>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</si>
  <si>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</si>
  <si>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</si>
  <si>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</si>
  <si>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</si>
  <si>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</si>
  <si>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</si>
  <si>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</si>
  <si>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</si>
  <si>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</si>
  <si>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</si>
  <si>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</si>
  <si>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</si>
  <si>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</si>
  <si>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</si>
  <si>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</si>
  <si>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</si>
  <si>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</si>
  <si>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</si>
  <si>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</si>
  <si>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</si>
  <si>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</si>
  <si>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</si>
  <si>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</si>
  <si>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</si>
  <si>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</si>
  <si>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</si>
  <si>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</si>
  <si>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</si>
  <si>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</si>
  <si>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</si>
  <si>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</si>
  <si>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</si>
  <si>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</si>
  <si>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</si>
  <si>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</si>
  <si>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</si>
  <si>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</si>
  <si>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</si>
  <si>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</si>
  <si>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</si>
  <si>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</si>
  <si>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</si>
  <si>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</si>
  <si>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</si>
  <si>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</si>
  <si>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</si>
  <si>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</si>
  <si>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</si>
  <si>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</si>
  <si>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</si>
  <si>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</si>
  <si>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</si>
  <si>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</si>
  <si>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</si>
  <si>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</si>
  <si>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</si>
  <si>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</si>
  <si>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</si>
  <si>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</si>
  <si>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</si>
  <si>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</si>
  <si>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</si>
  <si>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</si>
  <si>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</si>
  <si>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</si>
  <si>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</si>
  <si>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</si>
  <si>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</si>
  <si>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</si>
  <si>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</si>
  <si>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</si>
  <si>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</si>
  <si>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</si>
  <si>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</si>
  <si>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</si>
  <si>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</si>
  <si>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</si>
  <si>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</si>
  <si>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</si>
  <si>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</si>
  <si>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</si>
  <si>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</si>
  <si>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</si>
  <si>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</si>
  <si>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</si>
  <si>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</si>
  <si>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</si>
  <si>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</si>
  <si>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</si>
  <si>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</si>
  <si>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</si>
  <si>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</si>
  <si>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</si>
  <si>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</si>
  <si>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</si>
  <si>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</si>
  <si>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</si>
  <si>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</si>
  <si>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</si>
  <si>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</si>
  <si>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</si>
  <si>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</si>
  <si>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</si>
  <si>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</si>
  <si>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</si>
  <si>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</si>
  <si>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</si>
  <si>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</si>
  <si>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</si>
  <si>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</si>
  <si>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</si>
  <si>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</si>
  <si>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</si>
  <si>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</si>
  <si>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</si>
  <si>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</si>
  <si>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</si>
  <si>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</si>
  <si>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</si>
  <si>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</si>
  <si>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</si>
  <si>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</si>
  <si>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</si>
  <si>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</si>
  <si>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</si>
  <si>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</si>
  <si>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</si>
  <si>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</si>
  <si>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</si>
  <si>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</si>
  <si>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</si>
  <si>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</si>
  <si>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</si>
  <si>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</si>
  <si>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</si>
  <si>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</si>
  <si>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</si>
  <si>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</si>
  <si>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</si>
  <si>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</si>
  <si>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</si>
  <si>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</si>
  <si>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</si>
  <si>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</si>
  <si>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</si>
  <si>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</si>
  <si>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</si>
  <si>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</si>
  <si>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</si>
  <si>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</si>
  <si>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</si>
  <si>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</si>
  <si>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</si>
  <si>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</si>
  <si>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</si>
  <si>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</si>
  <si>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</si>
  <si>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</si>
  <si>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</si>
  <si>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</si>
  <si>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</si>
  <si>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</si>
  <si>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</si>
  <si>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</si>
  <si>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</si>
  <si>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</si>
  <si>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</si>
  <si>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</si>
  <si>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</si>
  <si>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</si>
  <si>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</si>
  <si>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</si>
  <si>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</si>
  <si>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</si>
  <si>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</si>
  <si>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</si>
  <si>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</si>
  <si>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</si>
  <si>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</si>
  <si>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</si>
  <si>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</si>
  <si>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</si>
  <si>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</si>
  <si>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</si>
  <si>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</si>
  <si>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</si>
  <si>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</si>
  <si>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</si>
  <si>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</si>
  <si>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</si>
  <si>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</si>
  <si>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</si>
  <si>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</si>
  <si>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</si>
  <si>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</si>
  <si>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</si>
  <si>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</si>
  <si>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</si>
  <si>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</si>
  <si>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</si>
  <si>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</si>
  <si>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</si>
  <si>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</si>
  <si>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</si>
  <si>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</si>
  <si>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</si>
  <si>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</si>
  <si>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</si>
  <si>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</si>
  <si>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</si>
  <si>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</si>
  <si>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</si>
  <si>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</si>
  <si>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</si>
  <si>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</si>
  <si>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</si>
  <si>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</si>
  <si>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</si>
  <si>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</si>
  <si>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</si>
  <si>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</si>
  <si>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</si>
  <si>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</si>
  <si>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</si>
  <si>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</si>
  <si>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</si>
  <si>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</si>
  <si>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</si>
  <si>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</si>
  <si>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</si>
  <si>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</si>
  <si>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</si>
  <si>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</si>
  <si>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</si>
  <si>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</si>
  <si>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</si>
  <si>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</si>
  <si>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</si>
  <si>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</si>
  <si>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</si>
  <si>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</si>
  <si>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</si>
  <si>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</si>
  <si>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</si>
  <si>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</si>
  <si>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</si>
  <si>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</si>
  <si>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</si>
  <si>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</si>
  <si>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</si>
  <si>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</si>
  <si>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</si>
  <si>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</si>
  <si>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</si>
  <si>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</si>
  <si>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</si>
  <si>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</si>
  <si>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</si>
  <si>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</si>
  <si>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</si>
  <si>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</si>
  <si>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</si>
  <si>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</si>
  <si>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</si>
  <si>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</si>
  <si>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</si>
  <si>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</si>
  <si>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</si>
  <si>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</si>
  <si>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</si>
  <si>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</si>
  <si>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</si>
  <si>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</si>
  <si>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</si>
  <si>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</si>
  <si>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</si>
  <si>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</si>
  <si>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</si>
  <si>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</si>
  <si>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</si>
  <si>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</si>
  <si>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</si>
  <si>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</si>
  <si>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</si>
  <si>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</si>
  <si>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</si>
  <si>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</si>
  <si>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</si>
  <si>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</si>
  <si>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</si>
  <si>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</si>
  <si>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</si>
  <si>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</si>
  <si>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</si>
  <si>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</si>
  <si>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</si>
  <si>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</si>
  <si>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</si>
  <si>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</si>
  <si>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</si>
  <si>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</si>
  <si>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</si>
  <si>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</si>
  <si>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</si>
  <si>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</si>
  <si>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</si>
  <si>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</si>
  <si>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</si>
  <si>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</si>
  <si>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</si>
  <si>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</si>
  <si>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</si>
  <si>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</si>
  <si>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</si>
  <si>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</si>
  <si>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</si>
  <si>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</si>
  <si>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</si>
  <si>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</si>
  <si>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</si>
  <si>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</si>
  <si>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</si>
  <si>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</si>
  <si>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</si>
  <si>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</si>
  <si>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</si>
  <si>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</si>
  <si>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</si>
  <si>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</si>
  <si>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</si>
  <si>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</si>
  <si>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</si>
  <si>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</si>
  <si>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</si>
  <si>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</si>
  <si>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</si>
  <si>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</si>
  <si>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</si>
  <si>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</si>
  <si>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</si>
  <si>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</si>
  <si>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</si>
  <si>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</si>
  <si>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</si>
  <si>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</si>
  <si>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</si>
  <si>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</si>
  <si>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</si>
  <si>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</si>
  <si>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</si>
  <si>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</si>
  <si>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</si>
  <si>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</si>
  <si>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</si>
  <si>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</si>
  <si>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</si>
  <si>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</si>
  <si>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</si>
  <si>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</si>
  <si>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</si>
  <si>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</si>
  <si>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</si>
  <si>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</si>
  <si>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</si>
  <si>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</si>
  <si>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</si>
  <si>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</si>
  <si>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</si>
  <si>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</si>
  <si>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</si>
  <si>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</si>
  <si>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</si>
  <si>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</si>
  <si>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</si>
  <si>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</si>
  <si>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</si>
  <si>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</si>
  <si>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</si>
  <si>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</si>
  <si>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</si>
  <si>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</si>
  <si>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</si>
  <si>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</si>
  <si>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</si>
  <si>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</si>
  <si>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</si>
  <si>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</si>
  <si>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</si>
  <si>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</si>
  <si>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</si>
  <si>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</si>
  <si>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</si>
  <si>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</si>
  <si>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</si>
  <si>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</si>
  <si>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</si>
  <si>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</si>
  <si>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</si>
  <si>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</si>
  <si>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</si>
  <si>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</si>
  <si>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</si>
  <si>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</si>
  <si>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</si>
  <si>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</si>
  <si>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</si>
  <si>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</si>
  <si>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</si>
  <si>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</si>
  <si>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</si>
  <si>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</si>
  <si>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</si>
  <si>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</si>
  <si>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</si>
  <si>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</si>
  <si>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</si>
  <si>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</si>
  <si>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</si>
  <si>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</si>
  <si>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</si>
  <si>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</si>
  <si>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</si>
  <si>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</si>
  <si>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</si>
  <si>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</si>
  <si>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</si>
  <si>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</si>
  <si>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</si>
  <si>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</si>
  <si>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</si>
  <si>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</si>
  <si>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</si>
  <si>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</si>
  <si>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</si>
  <si>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</si>
  <si>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</si>
  <si>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</si>
  <si>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</si>
  <si>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</si>
  <si>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</si>
  <si>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</si>
  <si>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</si>
  <si>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</si>
  <si>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</si>
  <si>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</si>
  <si>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</si>
  <si>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</si>
  <si>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</si>
  <si>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</si>
  <si>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</si>
  <si>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</si>
  <si>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</si>
  <si>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</si>
  <si>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</si>
  <si>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</si>
  <si>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</si>
  <si>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</si>
  <si>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</si>
  <si>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</si>
  <si>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</si>
  <si>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</si>
  <si>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</si>
  <si>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</si>
  <si>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</si>
  <si>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</si>
  <si>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</si>
  <si>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</si>
  <si>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</si>
  <si>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</si>
  <si>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</si>
  <si>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</si>
  <si>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</si>
  <si>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</si>
  <si>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</si>
  <si>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</si>
  <si>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</si>
  <si>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</si>
  <si>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</si>
  <si>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</si>
  <si>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</si>
  <si>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</si>
  <si>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</si>
  <si>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</si>
  <si>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</si>
  <si>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</si>
  <si>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</si>
  <si>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</si>
  <si>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</si>
  <si>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</si>
  <si>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</si>
  <si>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</si>
  <si>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</si>
  <si>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</si>
  <si>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</si>
  <si>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</si>
  <si>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</si>
  <si>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</si>
  <si>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</si>
  <si>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</si>
  <si>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</si>
  <si>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</si>
  <si>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</si>
  <si>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</si>
  <si>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</si>
  <si>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</si>
  <si>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</si>
  <si>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</si>
  <si>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</si>
  <si>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</si>
  <si>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</si>
  <si>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</si>
  <si>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</si>
  <si>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</si>
  <si>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</si>
  <si>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</si>
  <si>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</si>
  <si>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</si>
  <si>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</si>
  <si>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</si>
  <si>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</si>
  <si>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</si>
  <si>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</si>
  <si>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</si>
  <si>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</si>
  <si>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</si>
  <si>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</si>
  <si>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</si>
  <si>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</si>
  <si>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</si>
  <si>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</si>
  <si>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</si>
  <si>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</si>
  <si>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</si>
  <si>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</si>
  <si>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</si>
  <si>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</si>
  <si>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</si>
  <si>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</si>
  <si>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</si>
  <si>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</si>
  <si>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</si>
  <si>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</si>
  <si>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</si>
  <si>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</si>
  <si>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</si>
  <si>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</si>
  <si>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</si>
  <si>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</si>
  <si>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</si>
  <si>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</si>
  <si>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</si>
  <si>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</si>
  <si>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</si>
  <si>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</si>
  <si>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</si>
  <si>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</si>
  <si>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</si>
  <si>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</si>
  <si>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</si>
  <si>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</si>
  <si>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</si>
  <si>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</si>
  <si>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</si>
  <si>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</si>
  <si>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</si>
  <si>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</si>
  <si>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</si>
  <si>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</si>
  <si>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</si>
  <si>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</si>
  <si>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</si>
  <si>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</si>
  <si>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</si>
  <si>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</si>
  <si>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</si>
  <si>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</si>
  <si>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</si>
  <si>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</si>
  <si>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</si>
  <si>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</si>
  <si>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</si>
  <si>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</si>
  <si>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</si>
  <si>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</si>
  <si>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</si>
  <si>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</si>
  <si>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</si>
  <si>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</si>
  <si>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</si>
  <si>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</si>
  <si>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</si>
  <si>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</si>
  <si>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</si>
  <si>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</si>
  <si>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</si>
  <si>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</si>
  <si>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</si>
  <si>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</si>
  <si>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</si>
  <si>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</si>
  <si>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</si>
  <si>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</si>
  <si>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</si>
  <si>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</si>
  <si>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</si>
  <si>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</si>
  <si>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</si>
  <si>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</si>
  <si>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</si>
  <si>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</si>
  <si>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</si>
  <si>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</si>
  <si>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</si>
  <si>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</si>
  <si>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</si>
  <si>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</si>
  <si>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</si>
  <si>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</si>
  <si>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</si>
  <si>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</si>
  <si>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</si>
  <si>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</si>
  <si>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</si>
  <si>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</si>
  <si>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</si>
  <si>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</si>
  <si>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</si>
  <si>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</si>
  <si>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</si>
  <si>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</si>
  <si>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</si>
  <si>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</si>
  <si>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</si>
  <si>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</si>
  <si>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</si>
  <si>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</si>
  <si>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</si>
  <si>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</si>
  <si>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</si>
  <si>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</si>
  <si>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</si>
  <si>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</si>
  <si>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</si>
  <si>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</si>
  <si>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</si>
  <si>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</si>
  <si>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</si>
  <si>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</si>
  <si>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</si>
  <si>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</si>
  <si>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</si>
  <si>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</si>
  <si>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</si>
  <si>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</si>
  <si>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</si>
  <si>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</si>
  <si>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</si>
  <si>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</si>
  <si>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</si>
  <si>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</si>
  <si>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</si>
  <si>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</si>
  <si>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</si>
  <si>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</si>
  <si>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</si>
  <si>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</si>
  <si>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</si>
  <si>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</si>
  <si>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</si>
  <si>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</si>
  <si>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</si>
  <si>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</si>
  <si>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</si>
  <si>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</si>
  <si>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</si>
  <si>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</si>
  <si>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</si>
  <si>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</si>
  <si>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</si>
  <si>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</si>
  <si>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</si>
  <si>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</si>
  <si>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</si>
  <si>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</si>
  <si>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</si>
  <si>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</si>
  <si>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</si>
  <si>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</si>
  <si>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</si>
  <si>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</si>
  <si>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</si>
  <si>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</si>
  <si>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</si>
  <si>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</si>
  <si>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</si>
  <si>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</si>
  <si>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</si>
  <si>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</si>
  <si>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</si>
  <si>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</si>
  <si>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</si>
  <si>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</si>
  <si>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</si>
  <si>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</si>
  <si>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</si>
  <si>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</si>
  <si>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</si>
  <si>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</si>
  <si>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</si>
  <si>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</si>
  <si>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</si>
  <si>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</si>
  <si>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</si>
  <si>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</si>
  <si>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</si>
  <si>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</si>
  <si>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</si>
  <si>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</si>
  <si>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</si>
  <si>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</si>
  <si>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</si>
  <si>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</si>
  <si>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</si>
  <si>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</si>
  <si>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</si>
  <si>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</si>
  <si>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</si>
  <si>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</si>
  <si>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</si>
  <si>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</si>
  <si>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</si>
  <si>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</si>
  <si>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</si>
  <si>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</si>
  <si>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</si>
  <si>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</si>
  <si>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</si>
  <si>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</si>
  <si>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</si>
  <si>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</si>
  <si>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</si>
  <si>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</si>
  <si>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</si>
  <si>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</si>
  <si>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</si>
  <si>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</si>
  <si>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</si>
  <si>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</si>
  <si>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</si>
  <si>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</si>
  <si>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</si>
  <si>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</si>
  <si>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</si>
  <si>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</si>
  <si>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</si>
  <si>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</si>
  <si>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</si>
  <si>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</si>
  <si>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</si>
  <si>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</si>
  <si>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</si>
  <si>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</si>
  <si>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</si>
  <si>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</si>
  <si>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</si>
  <si>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</si>
  <si>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</si>
  <si>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</si>
  <si>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</si>
  <si>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</si>
  <si>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</si>
  <si>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</si>
  <si>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</si>
  <si>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</si>
  <si>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</si>
  <si>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</si>
  <si>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</si>
  <si>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</si>
  <si>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</si>
  <si>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</si>
  <si>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</si>
  <si>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</si>
  <si>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</si>
  <si>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</si>
  <si>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</si>
  <si>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</si>
  <si>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</si>
  <si>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</si>
  <si>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</si>
  <si>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</si>
  <si>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</si>
  <si>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</si>
  <si>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</si>
  <si>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</si>
  <si>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</si>
  <si>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</si>
  <si>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</si>
  <si>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</si>
  <si>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</si>
  <si>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</si>
  <si>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</si>
  <si>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</si>
  <si>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</si>
  <si>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</si>
  <si>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</si>
  <si>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</si>
  <si>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</si>
  <si>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</si>
  <si>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</si>
  <si>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</si>
  <si>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</si>
  <si>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</si>
  <si>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</si>
  <si>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</si>
  <si>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</si>
  <si>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</si>
  <si>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</si>
  <si>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</si>
  <si>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</si>
  <si>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</si>
  <si>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</si>
  <si>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</si>
  <si>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</si>
  <si>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</si>
  <si>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</si>
  <si>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</si>
  <si>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</si>
  <si>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</si>
  <si>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</si>
  <si>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</si>
  <si>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</si>
  <si>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</si>
  <si>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</si>
  <si>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</si>
  <si>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</si>
  <si>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</si>
  <si>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</si>
  <si>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</si>
  <si>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</si>
  <si>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</si>
  <si>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</si>
  <si>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</si>
  <si>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</si>
  <si>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</si>
  <si>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</si>
  <si>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</si>
  <si>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</si>
  <si>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</si>
  <si>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</si>
  <si>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</si>
  <si>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</si>
  <si>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</si>
  <si>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</si>
  <si>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</si>
  <si>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</si>
  <si>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</si>
  <si>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</si>
  <si>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</si>
  <si>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</si>
  <si>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</si>
  <si>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</si>
  <si>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</si>
  <si>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</si>
  <si>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</si>
  <si>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</si>
  <si>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</si>
  <si>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</si>
  <si>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</si>
  <si>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</si>
  <si>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</si>
  <si>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</si>
  <si>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</si>
  <si>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</si>
  <si>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</si>
  <si>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</si>
  <si>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</si>
  <si>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</si>
  <si>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</si>
  <si>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</si>
  <si>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</si>
  <si>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</si>
  <si>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</si>
  <si>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</si>
  <si>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</si>
  <si>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</si>
  <si>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</si>
  <si>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</si>
  <si>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</si>
  <si>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</si>
  <si>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</si>
  <si>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</si>
  <si>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</si>
  <si>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</si>
  <si>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</si>
  <si>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</si>
  <si>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</si>
  <si>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</si>
  <si>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</si>
  <si>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</si>
  <si>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</si>
  <si>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</si>
  <si>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</si>
  <si>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</si>
  <si>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</si>
  <si>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</si>
  <si>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</si>
  <si>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</si>
  <si>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</si>
  <si>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</si>
  <si>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</si>
  <si>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</si>
  <si>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</si>
  <si>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</si>
  <si>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</si>
  <si>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</si>
  <si>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</si>
  <si>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</si>
  <si>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</si>
  <si>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</si>
  <si>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</si>
  <si>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</si>
  <si>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</si>
  <si>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</si>
  <si>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</si>
  <si>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</si>
  <si>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</si>
  <si>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</si>
  <si>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</si>
  <si>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</si>
  <si>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</si>
  <si>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</si>
  <si>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</si>
  <si>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</si>
  <si>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</si>
  <si>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</si>
  <si>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</si>
  <si>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</si>
  <si>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</si>
  <si>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</si>
  <si>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</si>
  <si>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</si>
  <si>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</si>
  <si>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</si>
  <si>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</si>
  <si>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</si>
  <si>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</si>
  <si>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</si>
  <si>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</si>
  <si>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</si>
  <si>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</si>
  <si>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</si>
  <si>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</si>
  <si>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</si>
  <si>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</si>
  <si>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</si>
  <si>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</si>
  <si>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</si>
  <si>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</si>
  <si>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</si>
  <si>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</si>
  <si>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</si>
  <si>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</si>
  <si>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</si>
  <si>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</si>
  <si>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</si>
  <si>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</si>
  <si>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</si>
  <si>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</si>
  <si>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</si>
  <si>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</si>
  <si>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</si>
  <si>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</si>
  <si>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</si>
  <si>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</si>
  <si>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</si>
  <si>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</si>
  <si>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</si>
  <si>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</si>
  <si>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</si>
  <si>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</si>
  <si>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</si>
  <si>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</si>
  <si>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</si>
  <si>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</si>
  <si>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</si>
  <si>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</si>
  <si>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</si>
  <si>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</si>
  <si>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</si>
  <si>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</si>
  <si>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</si>
  <si>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</si>
  <si>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</si>
  <si>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</si>
  <si>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</si>
  <si>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</si>
  <si>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</si>
  <si>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</si>
  <si>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</si>
  <si>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</si>
  <si>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</si>
  <si>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</si>
  <si>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</si>
  <si>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</si>
  <si>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</si>
  <si>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</si>
  <si>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</si>
  <si>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</si>
  <si>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</si>
  <si>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</si>
  <si>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</si>
  <si>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</si>
  <si>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</si>
  <si>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</si>
  <si>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</si>
  <si>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</si>
  <si>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</si>
  <si>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</si>
  <si>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</si>
  <si>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</si>
  <si>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</si>
  <si>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</si>
  <si>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</si>
  <si>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</si>
  <si>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</si>
  <si>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</si>
  <si>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</si>
  <si>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</si>
  <si>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</si>
  <si>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</si>
  <si>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</si>
  <si>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</si>
  <si>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</si>
  <si>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</si>
  <si>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</si>
  <si>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</si>
  <si>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</si>
  <si>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</si>
  <si>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</si>
  <si>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</si>
  <si>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</si>
  <si>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</si>
  <si>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</si>
  <si>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</si>
  <si>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</si>
  <si>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</si>
  <si>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</si>
  <si>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</si>
  <si>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</si>
  <si>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</si>
  <si>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</si>
  <si>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</si>
  <si>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</si>
  <si>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</si>
  <si>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</si>
  <si>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</si>
  <si>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</si>
  <si>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</si>
  <si>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</si>
  <si>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</si>
  <si>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</si>
  <si>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</si>
  <si>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</si>
  <si>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</si>
  <si>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</si>
  <si>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</si>
  <si>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</si>
  <si>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</si>
  <si>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</si>
  <si>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</si>
  <si>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</si>
  <si>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</si>
  <si>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</si>
  <si>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</si>
  <si>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</si>
  <si>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</si>
  <si>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</si>
  <si>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</si>
  <si>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</si>
  <si>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</si>
  <si>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</si>
  <si>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</si>
  <si>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</si>
  <si>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</si>
  <si>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</si>
  <si>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</si>
  <si>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</si>
  <si>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</si>
  <si>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</si>
  <si>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</si>
  <si>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</si>
  <si>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</si>
  <si>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</si>
  <si>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</si>
  <si>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</si>
  <si>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</si>
  <si>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</si>
  <si>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</si>
  <si>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</si>
  <si>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</si>
  <si>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</si>
  <si>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</si>
  <si>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</si>
  <si>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</si>
  <si>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</si>
  <si>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</si>
  <si>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</si>
  <si>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</si>
  <si>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</si>
  <si>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</si>
  <si>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</si>
  <si>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</si>
  <si>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</si>
  <si>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</si>
  <si>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</si>
  <si>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</si>
  <si>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</si>
  <si>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</si>
  <si>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</si>
  <si>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</si>
  <si>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</si>
  <si>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</si>
  <si>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</si>
  <si>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</si>
  <si>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</si>
  <si>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</si>
  <si>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</si>
  <si>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</si>
  <si>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</si>
  <si>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</si>
  <si>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</si>
  <si>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</si>
  <si>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</si>
  <si>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</si>
  <si>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</si>
  <si>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</si>
  <si>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</si>
  <si>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</si>
  <si>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</si>
  <si>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</si>
  <si>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</si>
  <si>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</si>
  <si>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</si>
  <si>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</si>
  <si>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</si>
  <si>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</si>
  <si>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</si>
  <si>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</si>
  <si>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</si>
  <si>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</si>
  <si>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</si>
  <si>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</si>
  <si>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</si>
  <si>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</si>
  <si>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</si>
  <si>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</si>
  <si>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</si>
  <si>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</si>
  <si>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</si>
  <si>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</si>
  <si>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</si>
  <si>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</si>
  <si>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</si>
  <si>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</si>
  <si>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</si>
  <si>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</si>
  <si>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</si>
  <si>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</si>
  <si>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</si>
  <si>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</si>
  <si>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</si>
  <si>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</si>
  <si>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</si>
  <si>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</si>
  <si>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</si>
  <si>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</si>
  <si>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</si>
  <si>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</si>
  <si>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</si>
  <si>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</si>
  <si>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</si>
  <si>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</si>
  <si>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</si>
  <si>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</si>
  <si>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</si>
  <si>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</si>
  <si>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</si>
  <si>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</si>
  <si>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</si>
  <si>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</si>
  <si>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</si>
  <si>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</si>
  <si>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</si>
  <si>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</si>
  <si>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</si>
  <si>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</si>
  <si>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</si>
  <si>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</si>
  <si>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</si>
  <si>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</si>
  <si>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</si>
  <si>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</si>
  <si>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</si>
  <si>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</si>
  <si>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</si>
  <si>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</si>
  <si>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</si>
  <si>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</si>
  <si>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</si>
  <si>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</si>
  <si>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</si>
  <si>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</si>
  <si>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</si>
  <si>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</si>
  <si>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</si>
  <si>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</si>
  <si>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</si>
  <si>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</si>
  <si>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</si>
  <si>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</si>
  <si>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</si>
  <si>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</si>
  <si>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</si>
  <si>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</si>
  <si>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</si>
  <si>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</si>
  <si>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</si>
  <si>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</si>
  <si>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</si>
  <si>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</si>
  <si>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</si>
  <si>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</si>
  <si>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</si>
  <si>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</si>
  <si>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</si>
  <si>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</si>
  <si>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</si>
  <si>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</si>
  <si>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</si>
  <si>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</si>
  <si>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</si>
  <si>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</si>
  <si>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</si>
  <si>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</si>
  <si>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</si>
  <si>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</si>
  <si>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</si>
  <si>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</si>
  <si>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</si>
  <si>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</si>
  <si>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</si>
  <si>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</si>
  <si>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</si>
  <si>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</si>
  <si>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</si>
  <si>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</si>
  <si>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</si>
  <si>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</si>
  <si>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</si>
  <si>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</si>
  <si>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</si>
  <si>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</si>
  <si>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</si>
  <si>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</si>
  <si>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</si>
  <si>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</si>
  <si>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</si>
  <si>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</si>
  <si>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</si>
  <si>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</si>
  <si>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</si>
  <si>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</si>
  <si>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</si>
  <si>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</si>
  <si>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</si>
  <si>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</si>
  <si>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</si>
  <si>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</si>
  <si>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</si>
  <si>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</si>
  <si>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</si>
  <si>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</si>
  <si>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</si>
  <si>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</si>
  <si>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</si>
  <si>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</si>
  <si>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</si>
  <si>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</si>
  <si>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</si>
  <si>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</si>
  <si>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</si>
  <si>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</si>
  <si>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</si>
  <si>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</si>
  <si>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</si>
  <si>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</si>
  <si>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</si>
  <si>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</si>
  <si>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</si>
  <si>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</si>
  <si>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</si>
  <si>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</si>
  <si>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</si>
  <si>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</si>
  <si>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</si>
  <si>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</si>
  <si>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</si>
  <si>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</si>
  <si>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</si>
  <si>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</si>
  <si>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</si>
  <si>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</si>
  <si>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</si>
  <si>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</si>
  <si>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</si>
  <si>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</si>
  <si>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</si>
  <si>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</si>
  <si>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</si>
  <si>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</si>
  <si>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</si>
  <si>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</si>
  <si>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</si>
  <si>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</si>
  <si>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</si>
  <si>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</si>
  <si>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</si>
  <si>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</si>
  <si>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</si>
  <si>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</si>
  <si>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</si>
  <si>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</si>
  <si>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</si>
  <si>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</si>
  <si>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</si>
  <si>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</si>
  <si>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</si>
  <si>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</si>
  <si>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</si>
  <si>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</si>
  <si>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</si>
  <si>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</si>
  <si>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</si>
  <si>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</si>
  <si>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</si>
  <si>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</si>
  <si>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</si>
  <si>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</si>
  <si>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</si>
  <si>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</si>
  <si>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</si>
  <si>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</si>
  <si>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</si>
  <si>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</si>
  <si>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</si>
  <si>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</si>
  <si>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</si>
  <si>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</si>
  <si>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</si>
  <si>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</si>
  <si>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</si>
  <si>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</si>
  <si>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</si>
  <si>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</si>
  <si>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</si>
  <si>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</si>
  <si>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</si>
  <si>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</si>
  <si>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</si>
  <si>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</si>
  <si>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</si>
  <si>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</si>
  <si>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</si>
  <si>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</si>
  <si>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</si>
  <si>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</si>
  <si>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</si>
  <si>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</si>
  <si>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</si>
  <si>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</si>
  <si>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</si>
  <si>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</si>
  <si>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</si>
  <si>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</si>
  <si>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</si>
  <si>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</si>
  <si>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</si>
  <si>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</si>
  <si>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</si>
  <si>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</si>
  <si>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</si>
  <si>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</si>
  <si>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</si>
  <si>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</si>
  <si>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</si>
  <si>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</si>
  <si>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</si>
  <si>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</si>
  <si>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</si>
  <si>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</si>
  <si>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</si>
  <si>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</si>
  <si>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</si>
  <si>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</si>
  <si>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</si>
  <si>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</si>
  <si>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</si>
  <si>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</si>
  <si>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</si>
  <si>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</si>
  <si>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</si>
  <si>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</si>
  <si>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</si>
  <si>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</si>
  <si>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</si>
  <si>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</si>
  <si>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</si>
  <si>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</si>
  <si>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</si>
  <si>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</si>
  <si>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</si>
  <si>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</si>
  <si>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</si>
  <si>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</si>
  <si>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</si>
  <si>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</si>
  <si>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</si>
  <si>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</si>
  <si>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</si>
  <si>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</si>
  <si>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</si>
  <si>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</si>
  <si>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</si>
  <si>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</si>
  <si>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</si>
  <si>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</si>
  <si>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</si>
  <si>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</si>
  <si>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</si>
  <si>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</si>
  <si>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</si>
  <si>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</si>
  <si>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</si>
  <si>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</si>
  <si>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</si>
  <si>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</si>
  <si>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</si>
  <si>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</si>
  <si>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</si>
  <si>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</si>
  <si>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</si>
  <si>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</si>
  <si>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</si>
  <si>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</si>
  <si>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</si>
  <si>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</si>
  <si>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</si>
  <si>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</si>
  <si>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</si>
  <si>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</si>
  <si>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</si>
  <si>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</si>
  <si>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</si>
  <si>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</si>
  <si>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</si>
  <si>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</si>
  <si>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</si>
  <si>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</si>
  <si>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</si>
  <si>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</si>
  <si>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</si>
  <si>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</si>
  <si>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</si>
  <si>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</si>
  <si>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</si>
  <si>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</si>
  <si>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</si>
  <si>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</si>
  <si>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</si>
  <si>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</si>
  <si>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</si>
  <si>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</si>
  <si>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</si>
  <si>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</si>
  <si>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</si>
  <si>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</si>
  <si>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</si>
  <si>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</si>
  <si>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</si>
  <si>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</si>
  <si>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</si>
  <si>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</si>
  <si>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</si>
  <si>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</si>
  <si>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</si>
  <si>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</si>
  <si>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</si>
  <si>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</si>
  <si>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</si>
  <si>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</si>
  <si>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</si>
  <si>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</si>
  <si>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</si>
  <si>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</si>
  <si>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</si>
  <si>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</si>
  <si>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</si>
  <si>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</si>
  <si>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</si>
  <si>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</si>
  <si>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</si>
  <si>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</si>
  <si>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</si>
  <si>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</si>
  <si>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</si>
  <si>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</si>
  <si>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</si>
  <si>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</si>
  <si>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</si>
  <si>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</si>
  <si>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</si>
  <si>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</si>
  <si>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</si>
  <si>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</si>
  <si>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</si>
  <si>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</si>
  <si>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</si>
  <si>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</si>
  <si>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</si>
  <si>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</si>
  <si>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</si>
  <si>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</si>
  <si>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</si>
  <si>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</si>
  <si>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</si>
  <si>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</si>
  <si>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</si>
  <si>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</si>
  <si>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</si>
  <si>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</si>
  <si>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</si>
  <si>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</si>
  <si>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</si>
  <si>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</si>
  <si>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</si>
  <si>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</si>
  <si>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</si>
  <si>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</si>
  <si>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</si>
  <si>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</si>
  <si>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</si>
  <si>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</si>
  <si>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</si>
  <si>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</si>
  <si>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</si>
  <si>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</si>
  <si>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</si>
  <si>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</si>
  <si>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</si>
  <si>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</si>
  <si>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</si>
  <si>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</si>
  <si>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</si>
  <si>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</si>
  <si>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</si>
  <si>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</si>
  <si>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</si>
  <si>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</si>
  <si>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</si>
  <si>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</si>
  <si>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</si>
  <si>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</si>
  <si>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</si>
  <si>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</si>
  <si>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</si>
  <si>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</si>
  <si>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</si>
  <si>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</si>
  <si>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</si>
  <si>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</si>
  <si>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</si>
  <si>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</si>
  <si>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</si>
  <si>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</si>
  <si>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</si>
  <si>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</si>
  <si>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</si>
  <si>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</si>
  <si>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</si>
  <si>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</si>
  <si>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</si>
  <si>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</si>
  <si>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</si>
  <si>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</si>
  <si>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</si>
  <si>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</si>
  <si>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</si>
  <si>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</si>
  <si>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</si>
  <si>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</si>
  <si>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</si>
  <si>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</si>
  <si>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</si>
  <si>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</si>
  <si>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</si>
  <si>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</si>
  <si>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</si>
  <si>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</si>
  <si>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</si>
  <si>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</si>
  <si>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</si>
  <si>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</si>
  <si>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</si>
  <si>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</si>
  <si>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</si>
  <si>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</si>
  <si>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</si>
  <si>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</si>
  <si>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</si>
  <si>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</si>
  <si>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</si>
  <si>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</si>
  <si>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</si>
  <si>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</si>
  <si>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</si>
  <si>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</si>
  <si>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</si>
  <si>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</si>
  <si>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</si>
  <si>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</si>
  <si>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</si>
  <si>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</si>
  <si>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</si>
  <si>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</si>
  <si>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</si>
  <si>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</si>
  <si>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</si>
  <si>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</si>
  <si>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</si>
  <si>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</si>
  <si>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</si>
  <si>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</si>
  <si>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</si>
  <si>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</si>
  <si>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</si>
  <si>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</si>
  <si>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</si>
  <si>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</si>
  <si>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</si>
  <si>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</si>
  <si>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</si>
  <si>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</si>
  <si>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</si>
  <si>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</si>
  <si>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</si>
  <si>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</si>
  <si>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</si>
  <si>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</si>
  <si>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</si>
  <si>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</si>
  <si>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</si>
  <si>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</si>
  <si>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</si>
  <si>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</si>
  <si>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</si>
  <si>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</si>
  <si>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</si>
  <si>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</si>
  <si>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</si>
  <si>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</si>
  <si>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</si>
  <si>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</si>
  <si>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</si>
  <si>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</si>
  <si>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</si>
  <si>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</si>
  <si>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</si>
  <si>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</si>
  <si>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</si>
  <si>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</si>
  <si>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</si>
  <si>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</si>
  <si>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</si>
  <si>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</si>
  <si>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</si>
  <si>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</si>
  <si>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</si>
  <si>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</si>
  <si>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</si>
  <si>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</si>
  <si>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</si>
  <si>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</si>
  <si>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</si>
  <si>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</si>
  <si>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</si>
  <si>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</si>
  <si>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</si>
  <si>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</si>
  <si>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</si>
  <si>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</si>
  <si>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</si>
  <si>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</si>
  <si>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</si>
  <si>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</si>
  <si>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</si>
  <si>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</si>
  <si>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</si>
  <si>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</si>
  <si>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</si>
  <si>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</si>
  <si>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</si>
  <si>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</si>
  <si>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</si>
  <si>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</si>
  <si>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</si>
  <si>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</si>
  <si>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</si>
  <si>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</si>
  <si>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</si>
  <si>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</si>
  <si>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</si>
  <si>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</si>
  <si>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</si>
  <si>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</si>
  <si>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</si>
  <si>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</si>
  <si>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</si>
  <si>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</si>
  <si>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</si>
  <si>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</si>
  <si>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</si>
  <si>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</si>
  <si>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</si>
  <si>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</si>
  <si>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</si>
  <si>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</si>
  <si>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</si>
  <si>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</si>
  <si>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</si>
  <si>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</si>
  <si>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</si>
  <si>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</si>
  <si>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</si>
  <si>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</si>
  <si>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</si>
  <si>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</si>
  <si>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</si>
  <si>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</si>
  <si>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</si>
  <si>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</si>
  <si>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</si>
  <si>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</si>
  <si>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</si>
  <si>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</si>
  <si>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</si>
  <si>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</si>
  <si>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</si>
  <si>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</si>
  <si>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</si>
  <si>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</si>
  <si>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</si>
  <si>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</si>
  <si>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</si>
  <si>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</si>
  <si>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</si>
  <si>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</si>
  <si>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</si>
  <si>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</si>
  <si>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</si>
  <si>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</si>
  <si>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</si>
  <si>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</si>
  <si>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</si>
  <si>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</si>
  <si>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</si>
  <si>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</si>
  <si>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</si>
  <si>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</si>
  <si>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</si>
  <si>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</si>
  <si>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</si>
  <si>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</si>
  <si>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</si>
  <si>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</si>
  <si>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</si>
  <si>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</si>
  <si>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</si>
  <si>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</si>
  <si>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</si>
  <si>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</si>
  <si>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</si>
  <si>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</si>
  <si>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</si>
  <si>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</si>
  <si>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</si>
  <si>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</si>
  <si>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</si>
  <si>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</si>
  <si>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</si>
  <si>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</si>
  <si>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</si>
  <si>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</si>
  <si>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</si>
  <si>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</si>
  <si>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</si>
  <si>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</si>
  <si>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</si>
  <si>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</si>
  <si>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</si>
  <si>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</si>
  <si>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</si>
  <si>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</si>
  <si>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</si>
  <si>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</si>
  <si>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</si>
  <si>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</si>
  <si>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</si>
  <si>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</si>
  <si>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</si>
  <si>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</si>
  <si>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</si>
  <si>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</si>
  <si>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</si>
  <si>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</si>
  <si>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</si>
  <si>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</si>
  <si>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</si>
  <si>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</si>
  <si>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</si>
  <si>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</si>
  <si>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</si>
  <si>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</si>
  <si>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</si>
  <si>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</si>
  <si>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</si>
  <si>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</si>
  <si>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</si>
  <si>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</si>
  <si>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</si>
  <si>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</si>
  <si>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</si>
  <si>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</si>
  <si>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</si>
  <si>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</si>
  <si>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</si>
  <si>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</si>
  <si>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</si>
  <si>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</si>
  <si>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</si>
  <si>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</si>
  <si>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</si>
  <si>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</si>
  <si>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</si>
  <si>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</si>
  <si>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</si>
  <si>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</si>
  <si>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</si>
  <si>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</si>
  <si>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</si>
  <si>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</si>
  <si>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</si>
  <si>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</si>
  <si>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</si>
  <si>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</si>
  <si>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</si>
  <si>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</si>
  <si>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</si>
  <si>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</si>
  <si>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</si>
  <si>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</si>
  <si>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</si>
  <si>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</si>
  <si>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</si>
  <si>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</si>
  <si>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</si>
  <si>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</si>
  <si>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</si>
  <si>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</si>
  <si>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</si>
  <si>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</si>
  <si>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</si>
  <si>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</si>
  <si>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</si>
  <si>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</si>
  <si>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</si>
  <si>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</si>
  <si>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</si>
  <si>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</si>
  <si>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</si>
  <si>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</si>
  <si>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</si>
  <si>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</si>
  <si>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</si>
  <si>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</si>
  <si>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</si>
  <si>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</si>
  <si>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</si>
  <si>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</si>
  <si>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</si>
  <si>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</si>
  <si>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</si>
  <si>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</si>
  <si>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</si>
  <si>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</si>
  <si>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</si>
  <si>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</si>
  <si>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</si>
  <si>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</si>
  <si>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</si>
  <si>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</si>
  <si>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</si>
  <si>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</si>
  <si>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</si>
  <si>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</si>
  <si>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</si>
  <si>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</si>
  <si>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</si>
  <si>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</si>
  <si>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</si>
  <si>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</si>
  <si>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</si>
  <si>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</si>
  <si>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</si>
  <si>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</si>
  <si>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</si>
  <si>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</si>
  <si>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</si>
  <si>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</si>
  <si>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</si>
  <si>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</si>
  <si>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</si>
  <si>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</si>
  <si>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</si>
  <si>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</si>
  <si>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</si>
  <si>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</si>
  <si>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</si>
  <si>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</si>
  <si>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</si>
  <si>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</si>
  <si>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</si>
  <si>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</si>
  <si>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</si>
  <si>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</si>
  <si>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</si>
  <si>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</si>
  <si>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</si>
  <si>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</si>
  <si>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</si>
  <si>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</si>
  <si>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</si>
  <si>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</si>
  <si>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</si>
  <si>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</si>
  <si>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</si>
  <si>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</si>
  <si>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</si>
  <si>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</si>
  <si>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</si>
  <si>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</si>
  <si>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</si>
  <si>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</si>
  <si>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</si>
  <si>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</si>
  <si>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</si>
  <si>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</si>
  <si>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</si>
  <si>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</si>
  <si>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</si>
  <si>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</si>
  <si>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</si>
  <si>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</si>
  <si>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</si>
  <si>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</si>
  <si>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</si>
  <si>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</si>
  <si>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</si>
  <si>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</si>
  <si>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</si>
  <si>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</si>
  <si>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</si>
  <si>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</si>
  <si>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</si>
  <si>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</si>
  <si>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</si>
  <si>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</si>
  <si>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</si>
  <si>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</si>
  <si>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</si>
  <si>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</si>
  <si>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</si>
  <si>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</si>
  <si>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</si>
  <si>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</si>
  <si>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</si>
  <si>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</si>
  <si>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</si>
  <si>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</si>
  <si>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</si>
  <si>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</si>
  <si>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</si>
  <si>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</si>
  <si>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</si>
  <si>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</si>
  <si>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</si>
  <si>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</si>
  <si>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</si>
  <si>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</si>
  <si>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</si>
  <si>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</si>
  <si>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</si>
  <si>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</si>
  <si>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</si>
  <si>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</si>
  <si>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</si>
  <si>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</si>
  <si>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</si>
  <si>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</si>
  <si>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</si>
  <si>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</si>
  <si>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</si>
  <si>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</si>
  <si>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</si>
  <si>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</si>
  <si>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</si>
  <si>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</si>
  <si>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</si>
  <si>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</si>
  <si>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</si>
  <si>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</si>
  <si>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</si>
  <si>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</si>
  <si>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</si>
  <si>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</si>
  <si>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</si>
  <si>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</si>
  <si>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</si>
  <si>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</si>
  <si>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</si>
  <si>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</si>
  <si>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</si>
  <si>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</si>
  <si>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</si>
  <si>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</si>
  <si>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</si>
  <si>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</si>
  <si>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</si>
  <si>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</si>
  <si>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</si>
  <si>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</si>
  <si>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</si>
  <si>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</si>
  <si>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</si>
  <si>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</si>
  <si>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</si>
  <si>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</si>
  <si>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</si>
  <si>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</si>
  <si>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</si>
  <si>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</si>
  <si>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</si>
  <si>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</si>
  <si>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</si>
  <si>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</si>
  <si>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</si>
  <si>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</si>
  <si>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</si>
  <si>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</si>
  <si>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</si>
  <si>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</si>
  <si>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</si>
  <si>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</si>
  <si>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</si>
  <si>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</si>
  <si>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</si>
  <si>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</si>
  <si>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</si>
  <si>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</si>
  <si>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</si>
  <si>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</si>
  <si>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</si>
  <si>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</si>
  <si>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</si>
  <si>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</si>
  <si>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</si>
  <si>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</si>
  <si>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</si>
  <si>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</si>
  <si>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</si>
  <si>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</si>
  <si>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</si>
  <si>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</si>
  <si>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</si>
  <si>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</si>
  <si>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</si>
  <si>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</si>
  <si>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</si>
  <si>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</si>
  <si>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</si>
  <si>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</si>
  <si>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</si>
  <si>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</si>
  <si>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</si>
  <si>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</si>
  <si>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</si>
  <si>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</si>
  <si>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</si>
  <si>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</si>
  <si>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</si>
  <si>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</si>
  <si>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</si>
  <si>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</si>
  <si>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</si>
  <si>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</si>
  <si>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</si>
  <si>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</si>
  <si>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</si>
  <si>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</si>
  <si>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</si>
  <si>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</si>
  <si>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</si>
  <si>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</si>
  <si>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</si>
  <si>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</si>
  <si>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</si>
  <si>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</si>
  <si>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</si>
  <si>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</si>
  <si>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</si>
  <si>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</si>
  <si>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</si>
  <si>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</si>
  <si>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</si>
  <si>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</si>
  <si>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</si>
  <si>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</si>
  <si>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</si>
  <si>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</si>
  <si>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</si>
  <si>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</si>
  <si>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</si>
  <si>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</si>
  <si>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</si>
  <si>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</si>
  <si>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</si>
  <si>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</si>
  <si>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</si>
  <si>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</si>
  <si>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</si>
  <si>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</si>
  <si>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</si>
  <si>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</si>
  <si>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</si>
  <si>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</si>
  <si>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</si>
  <si>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</si>
  <si>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</si>
  <si>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</si>
  <si>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</si>
  <si>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</si>
  <si>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</si>
  <si>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</si>
  <si>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</si>
  <si>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</si>
  <si>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</si>
  <si>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</si>
  <si>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</si>
  <si>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</si>
  <si>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</si>
  <si>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</si>
  <si>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</si>
  <si>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</si>
  <si>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</si>
  <si>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</si>
  <si>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</si>
  <si>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</si>
  <si>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</si>
  <si>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</si>
  <si>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</si>
  <si>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</si>
  <si>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</si>
  <si>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</si>
  <si>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</si>
  <si>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</si>
  <si>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</si>
  <si>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</si>
  <si>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</si>
  <si>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</si>
  <si>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</si>
  <si>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</si>
  <si>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</si>
  <si>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</si>
  <si>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</si>
  <si>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</si>
  <si>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</si>
  <si>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</si>
  <si>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</si>
  <si>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</si>
  <si>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</si>
  <si>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</si>
  <si>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</si>
  <si>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</si>
  <si>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</si>
  <si>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</si>
  <si>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</si>
  <si>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</si>
  <si>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</si>
  <si>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</si>
  <si>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</si>
  <si>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</si>
  <si>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</si>
  <si>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</si>
  <si>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</si>
  <si>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</si>
  <si>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</si>
  <si>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</si>
  <si>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</si>
  <si>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</si>
  <si>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</si>
  <si>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</si>
  <si>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</si>
  <si>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</si>
  <si>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</si>
  <si>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</si>
  <si>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</si>
  <si>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</si>
  <si>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</si>
  <si>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</si>
  <si>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</si>
  <si>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</si>
  <si>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</si>
  <si>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</si>
  <si>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</si>
  <si>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</si>
  <si>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</si>
  <si>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</si>
  <si>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</si>
  <si>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</si>
  <si>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</si>
  <si>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</si>
  <si>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</si>
  <si>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</si>
  <si>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</si>
  <si>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</si>
  <si>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</si>
  <si>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</si>
  <si>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</si>
  <si>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</si>
  <si>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</si>
  <si>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</si>
  <si>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</si>
  <si>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</si>
  <si>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</si>
  <si>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</si>
  <si>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</si>
  <si>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</si>
  <si>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</si>
  <si>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</si>
  <si>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</si>
  <si>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</si>
  <si>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</si>
  <si>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</si>
  <si>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</si>
  <si>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</si>
  <si>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</si>
  <si>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</si>
  <si>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</si>
  <si>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</si>
  <si>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</si>
  <si>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</si>
  <si>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</si>
  <si>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</si>
  <si>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</si>
  <si>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</si>
  <si>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</si>
  <si>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</si>
  <si>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</si>
  <si>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</si>
  <si>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</si>
  <si>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</si>
  <si>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</si>
  <si>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</si>
  <si>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</si>
  <si>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</si>
  <si>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</si>
  <si>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</si>
  <si>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</si>
  <si>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</si>
  <si>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</si>
  <si>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</si>
  <si>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</si>
  <si>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</si>
  <si>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</si>
  <si>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</si>
  <si>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</si>
  <si>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</si>
  <si>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</si>
  <si>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</si>
  <si>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</si>
  <si>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</si>
  <si>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</si>
  <si>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</si>
  <si>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</si>
  <si>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</si>
  <si>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</si>
  <si>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</si>
  <si>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</si>
  <si>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</si>
  <si>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</si>
  <si>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</si>
  <si>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</si>
  <si>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</si>
  <si>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</si>
  <si>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</si>
  <si>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</si>
  <si>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</si>
  <si>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</si>
  <si>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</si>
  <si>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</si>
  <si>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</si>
  <si>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</si>
  <si>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</si>
  <si>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</si>
  <si>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</si>
  <si>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</si>
  <si>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</si>
  <si>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</si>
  <si>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</si>
  <si>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</si>
  <si>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</si>
  <si>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</si>
  <si>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</si>
  <si>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</si>
  <si>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</si>
  <si>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</si>
  <si>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</si>
  <si>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</si>
  <si>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</si>
  <si>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</si>
  <si>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</si>
  <si>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</si>
  <si>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</si>
  <si>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</si>
  <si>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</si>
  <si>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</si>
  <si>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</si>
  <si>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</si>
  <si>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</si>
  <si>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</si>
  <si>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</si>
  <si>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</si>
  <si>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</si>
  <si>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</si>
  <si>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</si>
  <si>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</si>
  <si>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</si>
  <si>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</si>
  <si>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</si>
  <si>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</si>
  <si>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</si>
  <si>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</si>
  <si>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</si>
  <si>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</si>
  <si>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</si>
  <si>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</si>
  <si>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</si>
  <si>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</si>
  <si>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</si>
  <si>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</si>
  <si>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</si>
  <si>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</si>
  <si>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</si>
  <si>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</si>
  <si>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</si>
  <si>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</si>
  <si>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</si>
  <si>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</si>
  <si>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</si>
  <si>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</si>
  <si>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</si>
  <si>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</si>
  <si>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</si>
  <si>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</si>
  <si>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</si>
  <si>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</si>
  <si>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</si>
  <si>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</si>
  <si>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</si>
  <si>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</si>
  <si>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</si>
  <si>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</si>
  <si>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</si>
  <si>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</si>
  <si>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</si>
  <si>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</si>
  <si>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</si>
  <si>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</si>
  <si>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</si>
  <si>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</si>
  <si>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</si>
  <si>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</si>
  <si>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</si>
  <si>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</si>
  <si>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</si>
  <si>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</si>
  <si>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</si>
  <si>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</si>
  <si>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</si>
  <si>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</si>
  <si>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</si>
  <si>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</si>
  <si>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</si>
  <si>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</si>
  <si>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</si>
  <si>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</si>
  <si>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</si>
  <si>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</si>
  <si>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</si>
  <si>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</si>
  <si>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</si>
  <si>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</si>
  <si>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</si>
  <si>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</si>
  <si>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</si>
  <si>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</si>
  <si>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</si>
  <si>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</si>
  <si>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</si>
  <si>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</si>
  <si>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</si>
  <si>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</si>
  <si>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</si>
  <si>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</si>
  <si>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</si>
  <si>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</si>
  <si>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</si>
  <si>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</si>
  <si>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</si>
  <si>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</si>
  <si>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</si>
  <si>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</si>
  <si>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</si>
  <si>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</si>
  <si>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</si>
  <si>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</si>
  <si>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</si>
  <si>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</si>
  <si>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</si>
  <si>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</si>
  <si>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</si>
  <si>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</si>
  <si>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</si>
  <si>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</si>
  <si>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</si>
  <si>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</si>
  <si>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</si>
  <si>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</si>
  <si>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</si>
  <si>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</si>
  <si>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</si>
  <si>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</si>
  <si>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</si>
  <si>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</si>
  <si>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</si>
  <si>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</si>
  <si>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</si>
  <si>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</si>
  <si>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</si>
  <si>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</si>
  <si>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</si>
  <si>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</si>
  <si>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</si>
  <si>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</si>
  <si>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</si>
  <si>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</si>
  <si>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</si>
  <si>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</si>
  <si>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</si>
  <si>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</si>
  <si>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</si>
  <si>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</si>
  <si>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</si>
  <si>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</si>
  <si>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</si>
  <si>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</si>
  <si>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</si>
  <si>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</si>
  <si>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</si>
  <si>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</si>
  <si>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</si>
  <si>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</si>
  <si>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</si>
  <si>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</si>
  <si>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</si>
  <si>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</si>
  <si>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</si>
  <si>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</si>
  <si>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</si>
  <si>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</si>
  <si>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</si>
  <si>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</si>
  <si>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</si>
  <si>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</si>
  <si>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</si>
  <si>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</si>
  <si>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</si>
  <si>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</si>
  <si>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</si>
  <si>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</si>
  <si>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</si>
  <si>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</si>
  <si>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</si>
  <si>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</si>
  <si>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</si>
  <si>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</si>
  <si>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</si>
  <si>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</si>
  <si>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</si>
  <si>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</si>
  <si>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</si>
  <si>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</si>
  <si>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</si>
  <si>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</si>
  <si>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</si>
  <si>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</si>
  <si>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</si>
  <si>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</si>
  <si>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</si>
  <si>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</si>
  <si>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</si>
  <si>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</si>
  <si>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</si>
  <si>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</si>
  <si>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</si>
  <si>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</si>
  <si>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</si>
  <si>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</si>
  <si>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</si>
  <si>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</si>
  <si>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</si>
  <si>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</si>
  <si>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</si>
  <si>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</si>
  <si>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</si>
  <si>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</si>
  <si>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</si>
  <si>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</si>
  <si>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</si>
  <si>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</si>
  <si>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</si>
  <si>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</si>
  <si>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</si>
  <si>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</si>
  <si>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</si>
  <si>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</si>
  <si>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</si>
  <si>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</si>
  <si>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</si>
  <si>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</si>
  <si>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</si>
  <si>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</si>
  <si>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</si>
  <si>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</si>
  <si>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</si>
  <si>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</si>
  <si>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</si>
  <si>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</si>
  <si>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</si>
  <si>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</si>
  <si>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</si>
  <si>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</si>
  <si>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</si>
  <si>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</si>
  <si>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</si>
  <si>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</si>
  <si>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</si>
  <si>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</si>
  <si>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</si>
  <si>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</si>
  <si>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</si>
  <si>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</si>
  <si>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</si>
  <si>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</si>
  <si>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</si>
  <si>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</si>
  <si>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</si>
  <si>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</si>
  <si>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</si>
  <si>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</si>
  <si>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</si>
  <si>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</si>
  <si>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</si>
  <si>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</si>
  <si>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</si>
  <si>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</si>
  <si>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</si>
  <si>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</si>
  <si>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</si>
  <si>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</si>
  <si>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</si>
  <si>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</si>
  <si>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</si>
  <si>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</si>
  <si>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</si>
  <si>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</si>
  <si>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</si>
  <si>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</si>
  <si>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</si>
  <si>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</si>
  <si>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</si>
  <si>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</si>
  <si>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</si>
  <si>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</si>
  <si>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</si>
  <si>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</si>
  <si>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</si>
  <si>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</si>
  <si>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</si>
  <si>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</si>
  <si>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</si>
  <si>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</si>
  <si>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</si>
  <si>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</si>
  <si>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</si>
  <si>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</si>
  <si>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</si>
  <si>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</si>
  <si>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</si>
  <si>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</si>
  <si>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</si>
  <si>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</si>
  <si>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</si>
  <si>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</si>
  <si>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</si>
  <si>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</si>
  <si>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</si>
  <si>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</si>
  <si>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</si>
  <si>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</si>
  <si>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</si>
  <si>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</si>
  <si>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</si>
  <si>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</si>
  <si>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</si>
  <si>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</si>
  <si>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</si>
  <si>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</si>
  <si>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</si>
  <si>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</si>
  <si>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</si>
  <si>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</si>
  <si>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</si>
  <si>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</si>
  <si>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</si>
  <si>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</si>
  <si>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</si>
  <si>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</si>
  <si>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</si>
  <si>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</si>
  <si>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</si>
  <si>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</si>
  <si>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</si>
  <si>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</si>
  <si>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</si>
  <si>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</si>
  <si>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</si>
  <si>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</si>
  <si>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</si>
  <si>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</si>
  <si>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</si>
  <si>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</si>
  <si>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</si>
  <si>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</si>
  <si>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</si>
  <si>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</si>
  <si>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</si>
  <si>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</si>
  <si>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</si>
  <si>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</si>
  <si>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</si>
  <si>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</si>
  <si>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</si>
  <si>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</si>
  <si>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</si>
  <si>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</si>
  <si>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</si>
  <si>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</si>
  <si>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</si>
  <si>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</si>
  <si>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</si>
  <si>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</si>
  <si>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</si>
  <si>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</si>
  <si>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</si>
  <si>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</si>
  <si>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</si>
  <si>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</si>
  <si>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</si>
  <si>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</si>
  <si>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</si>
  <si>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</si>
  <si>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</si>
  <si>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</si>
  <si>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</si>
  <si>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</si>
  <si>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</si>
  <si>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</si>
  <si>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</si>
  <si>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</si>
  <si>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</si>
  <si>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</si>
  <si>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</si>
  <si>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</si>
  <si>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</si>
  <si>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</si>
  <si>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</si>
  <si>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</si>
  <si>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</si>
  <si>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</si>
  <si>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</si>
  <si>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</si>
  <si>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</si>
  <si>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</si>
  <si>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</si>
  <si>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</si>
  <si>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</si>
  <si>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</si>
  <si>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</si>
  <si>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</si>
  <si>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</si>
  <si>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</si>
  <si>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</si>
  <si>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</si>
  <si>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</si>
  <si>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</si>
  <si>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</si>
  <si>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</si>
  <si>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</si>
  <si>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</si>
  <si>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</si>
  <si>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</si>
  <si>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</si>
  <si>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</si>
  <si>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</si>
  <si>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</si>
  <si>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</si>
  <si>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</si>
  <si>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</si>
  <si>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</si>
  <si>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</si>
  <si>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</si>
  <si>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</si>
  <si>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</si>
  <si>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</si>
  <si>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</si>
  <si>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</si>
  <si>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</si>
  <si>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</si>
  <si>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</si>
  <si>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</si>
  <si>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</si>
  <si>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</si>
  <si>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</si>
  <si>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</si>
  <si>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</si>
  <si>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</si>
  <si>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</si>
  <si>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</si>
  <si>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</si>
  <si>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</si>
  <si>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</si>
  <si>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</si>
  <si>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</si>
  <si>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</si>
  <si>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</si>
  <si>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</si>
  <si>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</si>
  <si>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</si>
  <si>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</si>
  <si>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</si>
  <si>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</si>
  <si>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</si>
  <si>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</si>
  <si>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</si>
  <si>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</si>
  <si>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</si>
  <si>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</si>
  <si>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</si>
  <si>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</si>
  <si>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</si>
  <si>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</si>
  <si>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</si>
  <si>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</si>
  <si>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</si>
  <si>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</si>
  <si>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</si>
  <si>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</si>
  <si>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</si>
  <si>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</si>
  <si>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</si>
  <si>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</si>
  <si>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</si>
  <si>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</si>
  <si>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</si>
  <si>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</si>
  <si>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</si>
  <si>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</si>
  <si>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</si>
  <si>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</si>
  <si>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</si>
  <si>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</si>
  <si>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</si>
  <si>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</si>
  <si>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</si>
  <si>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</si>
  <si>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</si>
  <si>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</si>
  <si>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</si>
  <si>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</si>
  <si>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</si>
  <si>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</si>
  <si>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</si>
  <si>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</si>
  <si>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</si>
  <si>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</si>
  <si>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</si>
  <si>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</si>
  <si>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</si>
  <si>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</si>
  <si>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</si>
  <si>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</si>
  <si>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</si>
  <si>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</si>
  <si>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</si>
  <si>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</si>
  <si>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</si>
  <si>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</si>
  <si>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</si>
  <si>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</si>
  <si>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</si>
  <si>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</si>
  <si>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</si>
  <si>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</si>
  <si>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</si>
  <si>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</si>
  <si>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</si>
  <si>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</si>
  <si>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</si>
  <si>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</si>
  <si>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</si>
  <si>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</si>
  <si>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</si>
  <si>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</si>
  <si>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</si>
  <si>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</si>
  <si>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</si>
  <si>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</si>
  <si>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</si>
  <si>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</si>
  <si>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</si>
  <si>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</si>
  <si>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</si>
  <si>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</si>
  <si>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</si>
  <si>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</si>
  <si>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</si>
  <si>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</si>
  <si>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</si>
  <si>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</si>
  <si>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</si>
  <si>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</si>
  <si>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</si>
  <si>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</si>
  <si>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</si>
  <si>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</si>
  <si>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</si>
  <si>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</si>
  <si>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</si>
  <si>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</si>
  <si>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</si>
  <si>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</si>
  <si>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</si>
  <si>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</si>
  <si>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</si>
  <si>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</si>
  <si>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</si>
  <si>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</si>
  <si>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</si>
  <si>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</si>
  <si>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</si>
  <si>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</si>
  <si>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</si>
  <si>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</si>
  <si>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</si>
  <si>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</si>
  <si>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</si>
  <si>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</si>
  <si>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</si>
  <si>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</si>
  <si>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</si>
  <si>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</si>
  <si>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</si>
  <si>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</si>
  <si>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</si>
  <si>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</si>
  <si>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</si>
  <si>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</si>
  <si>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</si>
  <si>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</si>
  <si>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</si>
  <si>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</si>
  <si>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</si>
  <si>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</si>
  <si>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</si>
  <si>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</si>
  <si>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</si>
  <si>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</si>
  <si>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</si>
  <si>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</si>
  <si>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</si>
  <si>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</si>
  <si>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</si>
  <si>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</si>
  <si>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</si>
  <si>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</si>
  <si>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</si>
  <si>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</si>
  <si>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</si>
  <si>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</si>
  <si>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</si>
  <si>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</si>
  <si>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</si>
  <si>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</si>
  <si>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</si>
  <si>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</si>
  <si>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</si>
  <si>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</si>
  <si>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</si>
  <si>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</si>
  <si>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</si>
  <si>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</si>
  <si>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</si>
  <si>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</si>
  <si>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</si>
  <si>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</si>
  <si>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</si>
  <si>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</si>
  <si>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</si>
  <si>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</si>
  <si>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</si>
  <si>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</si>
  <si>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</si>
  <si>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</si>
  <si>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</si>
  <si>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</si>
  <si>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</si>
  <si>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</si>
  <si>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</si>
  <si>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</si>
  <si>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</si>
  <si>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</si>
  <si>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</si>
  <si>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</si>
  <si>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</si>
  <si>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</si>
  <si>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</si>
  <si>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</si>
  <si>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</si>
  <si>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</si>
  <si>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</si>
  <si>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</si>
  <si>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</si>
  <si>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</si>
  <si>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</si>
  <si>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</si>
  <si>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</si>
  <si>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</si>
  <si>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</si>
  <si>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</si>
  <si>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</si>
  <si>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</si>
  <si>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</si>
  <si>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</si>
  <si>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</si>
  <si>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</si>
  <si>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</si>
  <si>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</si>
  <si>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</si>
  <si>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</si>
  <si>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</si>
  <si>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</si>
  <si>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</si>
  <si>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</si>
  <si>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</si>
  <si>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</si>
  <si>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</si>
  <si>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</si>
  <si>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</si>
  <si>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</si>
  <si>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</si>
  <si>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</si>
  <si>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</si>
  <si>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</si>
  <si>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</si>
  <si>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</si>
  <si>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</si>
  <si>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</si>
  <si>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</si>
  <si>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</si>
  <si>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</si>
  <si>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</si>
  <si>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</si>
  <si>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</si>
  <si>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</si>
  <si>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</si>
  <si>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</si>
  <si>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</si>
  <si>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</si>
  <si>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</si>
  <si>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</si>
  <si>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</si>
  <si>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</si>
  <si>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</si>
  <si>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</si>
  <si>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</si>
  <si>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</si>
  <si>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</si>
  <si>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</si>
  <si>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</si>
  <si>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</si>
  <si>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</si>
  <si>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</si>
  <si>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</si>
  <si>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</si>
  <si>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</si>
  <si>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</si>
  <si>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</si>
  <si>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</si>
  <si>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</si>
  <si>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</si>
  <si>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</si>
  <si>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</si>
  <si>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</si>
  <si>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</si>
  <si>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</si>
  <si>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</si>
  <si>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</si>
  <si>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</si>
  <si>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</si>
  <si>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</si>
  <si>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</si>
  <si>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</si>
  <si>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</si>
  <si>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</si>
  <si>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</si>
  <si>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</si>
  <si>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</si>
  <si>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</si>
  <si>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</si>
  <si>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</si>
  <si>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</si>
  <si>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</si>
  <si>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</si>
  <si>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</si>
  <si>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</si>
  <si>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</si>
  <si>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</si>
  <si>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</si>
  <si>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</si>
  <si>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</si>
  <si>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</si>
  <si>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</si>
  <si>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</si>
  <si>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</si>
  <si>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</si>
  <si>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</si>
  <si>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</si>
  <si>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</si>
  <si>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</si>
  <si>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</si>
  <si>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</si>
  <si>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</si>
  <si>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</si>
  <si>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</si>
  <si>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</si>
  <si>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</si>
  <si>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</si>
  <si>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</si>
  <si>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</si>
  <si>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</si>
  <si>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</si>
  <si>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</si>
  <si>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</si>
  <si>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</si>
  <si>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</si>
  <si>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</si>
  <si>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</si>
  <si>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</si>
  <si>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</si>
  <si>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</si>
  <si>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</si>
  <si>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</si>
  <si>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</si>
  <si>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</si>
  <si>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</si>
  <si>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</si>
  <si>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</si>
  <si>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</si>
  <si>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</si>
  <si>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</si>
  <si>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</si>
  <si>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</si>
  <si>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</si>
  <si>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</si>
  <si>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</si>
  <si>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</si>
  <si>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</si>
  <si>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</si>
  <si>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</si>
  <si>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</si>
  <si>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</si>
  <si>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</si>
  <si>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</si>
  <si>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</si>
  <si>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</si>
  <si>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</si>
  <si>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</si>
  <si>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</si>
  <si>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</si>
  <si>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</si>
  <si>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</si>
  <si>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</si>
  <si>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</si>
  <si>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</si>
  <si>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</si>
  <si>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</si>
  <si>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</si>
  <si>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</si>
  <si>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</si>
  <si>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</si>
  <si>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</si>
  <si>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</si>
  <si>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</si>
  <si>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</si>
  <si>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</si>
  <si>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</si>
  <si>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</si>
  <si>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</si>
  <si>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</si>
  <si>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</si>
  <si>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</si>
  <si>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</si>
  <si>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</si>
  <si>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</si>
  <si>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</si>
  <si>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</si>
  <si>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</si>
  <si>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</si>
  <si>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</si>
  <si>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</si>
  <si>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</si>
  <si>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</si>
  <si>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</si>
  <si>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</si>
  <si>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</si>
  <si>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</si>
  <si>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</si>
  <si>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</si>
  <si>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</si>
  <si>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</si>
  <si>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</si>
  <si>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</si>
  <si>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</si>
  <si>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</si>
  <si>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</si>
  <si>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</si>
  <si>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</si>
  <si>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</si>
  <si>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</si>
  <si>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</si>
  <si>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</si>
  <si>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</si>
  <si>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</si>
  <si>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</si>
  <si>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</si>
  <si>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</si>
  <si>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</si>
  <si>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</si>
  <si>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</si>
  <si>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</si>
  <si>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</si>
  <si>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</si>
  <si>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</si>
  <si>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</si>
  <si>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</si>
  <si>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</si>
  <si>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</si>
  <si>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</si>
  <si>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</si>
  <si>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</si>
  <si>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</si>
  <si>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</si>
  <si>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</si>
  <si>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</si>
  <si>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</si>
  <si>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</si>
  <si>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</si>
  <si>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</si>
  <si>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</si>
  <si>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</si>
  <si>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</si>
  <si>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</si>
  <si>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</si>
  <si>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</si>
  <si>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</si>
  <si>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</si>
  <si>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</si>
  <si>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</si>
  <si>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</si>
  <si>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</si>
  <si>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</si>
  <si>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</si>
  <si>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</si>
  <si>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</si>
  <si>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</si>
  <si>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</si>
  <si>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</si>
  <si>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</si>
  <si>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</si>
  <si>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</si>
  <si>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</si>
  <si>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</si>
  <si>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</si>
  <si>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</si>
  <si>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</si>
  <si>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</si>
  <si>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</si>
  <si>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</si>
  <si>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</si>
  <si>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</si>
  <si>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</si>
  <si>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</si>
  <si>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</si>
  <si>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</si>
  <si>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</si>
  <si>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</si>
  <si>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</si>
  <si>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</si>
  <si>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</si>
  <si>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</si>
  <si>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</si>
  <si>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</si>
  <si>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</si>
  <si>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</si>
  <si>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</si>
  <si>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</si>
  <si>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</si>
  <si>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</si>
  <si>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</si>
  <si>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</si>
  <si>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</si>
  <si>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</si>
  <si>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</si>
  <si>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</si>
  <si>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</si>
  <si>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</si>
  <si>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</si>
  <si>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</si>
  <si>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</si>
  <si>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</si>
  <si>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</si>
  <si>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</si>
  <si>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</si>
  <si>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</si>
  <si>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</si>
  <si>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</si>
  <si>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</si>
  <si>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</si>
  <si>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</si>
  <si>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</si>
  <si>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</si>
  <si>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</si>
  <si>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</si>
  <si>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</si>
  <si>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</si>
  <si>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</si>
  <si>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</si>
  <si>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</si>
  <si>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</si>
  <si>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</si>
  <si>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</si>
  <si>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</si>
  <si>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</si>
  <si>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</si>
  <si>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</si>
  <si>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</si>
  <si>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</si>
  <si>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</si>
  <si>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</si>
  <si>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</si>
  <si>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</si>
  <si>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</si>
  <si>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</si>
  <si>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</si>
  <si>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</si>
  <si>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</si>
  <si>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</si>
  <si>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</si>
  <si>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</si>
  <si>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</si>
  <si>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</si>
  <si>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</si>
  <si>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</si>
  <si>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</si>
  <si>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</si>
  <si>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</si>
  <si>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</si>
  <si>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</si>
  <si>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</si>
  <si>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</si>
  <si>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</si>
  <si>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</si>
  <si>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</si>
  <si>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</si>
  <si>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</si>
  <si>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</si>
  <si>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</si>
  <si>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</si>
  <si>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</si>
  <si>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</si>
  <si>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</si>
  <si>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</si>
  <si>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</si>
  <si>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</si>
  <si>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</si>
  <si>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</si>
  <si>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</si>
  <si>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</si>
  <si>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</si>
  <si>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</si>
  <si>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</si>
  <si>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</si>
  <si>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</si>
  <si>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</si>
  <si>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</si>
  <si>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</si>
  <si>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</si>
  <si>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</si>
  <si>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</si>
  <si>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</si>
  <si>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</si>
  <si>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</si>
  <si>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</si>
  <si>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</si>
  <si>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</si>
  <si>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</si>
  <si>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</si>
  <si>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</si>
  <si>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</si>
  <si>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</si>
  <si>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</si>
  <si>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</si>
  <si>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</si>
  <si>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</si>
  <si>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</si>
  <si>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</si>
  <si>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</si>
  <si>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</si>
  <si>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</si>
  <si>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</si>
  <si>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</si>
  <si>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</si>
  <si>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</si>
  <si>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</si>
  <si>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</si>
  <si>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</si>
  <si>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</si>
  <si>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</si>
  <si>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</si>
  <si>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</si>
  <si>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</si>
  <si>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</si>
  <si>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</si>
  <si>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</si>
  <si>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</si>
  <si>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</si>
  <si>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</si>
  <si>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</si>
  <si>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</si>
  <si>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</si>
  <si>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</si>
  <si>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</si>
  <si>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</si>
  <si>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</si>
  <si>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</si>
  <si>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</si>
  <si>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</si>
  <si>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</si>
  <si>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</si>
  <si>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</si>
  <si>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</si>
  <si>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</si>
  <si>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</si>
  <si>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</si>
  <si>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</si>
  <si>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</si>
  <si>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</si>
  <si>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</si>
  <si>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</si>
  <si>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</si>
  <si>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</si>
  <si>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</si>
  <si>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</si>
  <si>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</si>
  <si>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</si>
  <si>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</si>
  <si>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</si>
  <si>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</si>
  <si>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</si>
  <si>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</si>
  <si>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</si>
  <si>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</si>
  <si>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</si>
  <si>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</si>
  <si>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</si>
  <si>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</si>
  <si>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</si>
  <si>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</si>
  <si>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</si>
  <si>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</si>
  <si>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</si>
  <si>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</si>
  <si>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</si>
  <si>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</si>
  <si>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</si>
  <si>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</si>
  <si>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</si>
  <si>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</si>
  <si>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</si>
  <si>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</si>
  <si>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</si>
  <si>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</si>
  <si>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</si>
  <si>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</si>
  <si>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</si>
  <si>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</si>
  <si>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</si>
  <si>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</si>
  <si>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</si>
  <si>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</si>
  <si>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</si>
  <si>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</si>
  <si>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</si>
  <si>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</si>
  <si>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</si>
  <si>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</si>
  <si>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</si>
  <si>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</si>
  <si>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</si>
  <si>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</si>
  <si>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</si>
  <si>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</si>
  <si>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</si>
  <si>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</si>
  <si>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</si>
  <si>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</si>
  <si>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</si>
  <si>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</si>
  <si>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</si>
  <si>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</si>
  <si>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</si>
  <si>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</si>
  <si>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</si>
  <si>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</si>
  <si>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</si>
  <si>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</si>
  <si>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</si>
  <si>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</si>
  <si>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</si>
  <si>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</si>
  <si>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</si>
  <si>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</si>
  <si>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</si>
  <si>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</si>
  <si>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</si>
  <si>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</si>
  <si>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</si>
  <si>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</si>
  <si>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</si>
  <si>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</si>
  <si>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</si>
  <si>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</si>
  <si>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</si>
  <si>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</si>
  <si>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</si>
  <si>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</si>
  <si>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</si>
  <si>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</si>
  <si>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</si>
  <si>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</si>
  <si>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</si>
  <si>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</si>
  <si>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</si>
  <si>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</si>
  <si>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</si>
  <si>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</si>
  <si>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</si>
  <si>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</si>
  <si>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</si>
  <si>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</si>
  <si>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</si>
  <si>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</si>
  <si>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</si>
  <si>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</si>
  <si>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</si>
  <si>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</si>
  <si>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</si>
  <si>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</si>
  <si>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</si>
  <si>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</si>
  <si>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</si>
  <si>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</si>
  <si>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</si>
  <si>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</si>
  <si>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</si>
  <si>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</si>
  <si>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</si>
  <si>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</si>
  <si>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</si>
  <si>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</si>
  <si>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</si>
  <si>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</si>
  <si>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</si>
  <si>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</si>
  <si>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</si>
  <si>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</si>
  <si>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</si>
  <si>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</si>
  <si>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</si>
  <si>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</si>
  <si>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</si>
  <si>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</si>
  <si>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</si>
  <si>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</si>
  <si>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</si>
  <si>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</si>
  <si>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</si>
  <si>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</si>
  <si>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</si>
  <si>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</si>
  <si>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</si>
  <si>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</si>
  <si>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</si>
  <si>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</si>
  <si>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</si>
  <si>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</si>
  <si>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</si>
  <si>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</si>
  <si>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</si>
  <si>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</si>
  <si>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</si>
  <si>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</si>
  <si>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</si>
  <si>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</si>
  <si>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</si>
  <si>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</si>
  <si>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</si>
  <si>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</si>
  <si>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</si>
  <si>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</si>
  <si>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</si>
  <si>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</si>
  <si>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</si>
  <si>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</si>
  <si>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</si>
  <si>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</si>
  <si>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</si>
  <si>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</si>
  <si>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</si>
  <si>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</si>
  <si>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</si>
  <si>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</si>
  <si>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</si>
  <si>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</si>
  <si>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</si>
  <si>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</si>
  <si>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</si>
  <si>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</si>
  <si>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</si>
  <si>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</si>
  <si>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</si>
  <si>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</si>
  <si>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</si>
  <si>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</si>
  <si>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</si>
  <si>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</si>
  <si>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</si>
  <si>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</si>
  <si>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</si>
  <si>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</si>
  <si>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</si>
  <si>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</si>
  <si>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</si>
  <si>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</si>
  <si>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</si>
  <si>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</si>
  <si>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</si>
  <si>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</si>
  <si>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</si>
  <si>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</si>
  <si>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</si>
  <si>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</si>
  <si>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</si>
  <si>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</si>
  <si>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</si>
  <si>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</si>
  <si>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</si>
  <si>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</si>
  <si>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</si>
  <si>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</si>
  <si>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</si>
  <si>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</si>
  <si>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</si>
  <si>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</si>
  <si>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</si>
  <si>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</si>
  <si>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</si>
  <si>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</si>
  <si>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</si>
  <si>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</si>
  <si>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</si>
  <si>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</si>
  <si>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</si>
  <si>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</si>
  <si>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</si>
  <si>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</si>
  <si>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</si>
  <si>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</si>
  <si>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</si>
  <si>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</si>
  <si>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</si>
  <si>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</si>
  <si>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</si>
  <si>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</si>
  <si>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</si>
  <si>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</si>
  <si>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</si>
  <si>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</si>
  <si>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</si>
  <si>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</si>
  <si>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</si>
  <si>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</si>
  <si>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</si>
  <si>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</si>
  <si>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</si>
  <si>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</si>
  <si>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</si>
  <si>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</si>
  <si>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</si>
  <si>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</si>
  <si>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</si>
  <si>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</si>
  <si>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</si>
  <si>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</si>
  <si>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</si>
  <si>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</si>
  <si>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</si>
  <si>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</si>
  <si>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</si>
  <si>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</si>
  <si>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</si>
  <si>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</si>
  <si>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</si>
  <si>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</si>
  <si>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</si>
  <si>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</si>
  <si>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</si>
  <si>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</si>
  <si>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</si>
  <si>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</si>
  <si>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</si>
  <si>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</si>
  <si>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</si>
  <si>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</si>
  <si>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</si>
  <si>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</si>
  <si>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</si>
  <si>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</si>
  <si>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</si>
  <si>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</si>
  <si>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</si>
  <si>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</si>
  <si>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</si>
  <si>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</si>
  <si>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</si>
  <si>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</si>
  <si>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</si>
  <si>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</si>
  <si>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</si>
  <si>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</si>
  <si>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</si>
  <si>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</si>
  <si>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</si>
  <si>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</si>
  <si>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</si>
  <si>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</si>
  <si>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</si>
  <si>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</si>
  <si>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</si>
  <si>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</si>
  <si>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</si>
  <si>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</si>
  <si>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</si>
  <si>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</si>
  <si>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</si>
  <si>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</si>
  <si>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</si>
  <si>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</si>
  <si>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</si>
  <si>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</si>
  <si>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</si>
  <si>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</si>
  <si>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</si>
  <si>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</si>
  <si>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</si>
  <si>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</si>
  <si>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</si>
  <si>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</si>
  <si>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</si>
  <si>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</si>
  <si>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</si>
  <si>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</si>
  <si>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</si>
  <si>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</si>
  <si>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</si>
  <si>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</si>
  <si>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</si>
  <si>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</si>
  <si>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</si>
  <si>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</si>
  <si>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</si>
  <si>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</si>
  <si>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</si>
  <si>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</si>
  <si>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</si>
  <si>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</si>
  <si>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</si>
  <si>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</si>
  <si>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</si>
  <si>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</si>
  <si>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</si>
  <si>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</si>
  <si>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</si>
  <si>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</si>
  <si>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</si>
  <si>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</si>
  <si>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</si>
  <si>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</si>
  <si>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</si>
  <si>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</si>
  <si>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</si>
  <si>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</si>
  <si>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</si>
  <si>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</si>
  <si>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</si>
  <si>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</si>
  <si>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</si>
  <si>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</si>
  <si>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</si>
  <si>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</si>
  <si>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</si>
  <si>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</si>
  <si>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</si>
  <si>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</si>
  <si>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</si>
  <si>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</si>
  <si>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</si>
  <si>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</si>
  <si>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</si>
  <si>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</si>
  <si>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</si>
  <si>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</si>
  <si>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</si>
  <si>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</si>
  <si>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</si>
  <si>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</si>
  <si>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</si>
  <si>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</si>
  <si>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</si>
  <si>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</si>
  <si>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</si>
  <si>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</si>
  <si>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</si>
  <si>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</si>
  <si>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</si>
  <si>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</si>
  <si>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</si>
  <si>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</si>
  <si>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</si>
  <si>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</si>
  <si>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</si>
  <si>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</si>
  <si>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</si>
  <si>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</si>
  <si>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</si>
  <si>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</si>
  <si>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</si>
  <si>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</si>
  <si>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</si>
  <si>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</si>
  <si>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</si>
  <si>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</si>
  <si>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</si>
  <si>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</si>
  <si>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</si>
  <si>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</si>
  <si>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</si>
  <si>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</si>
  <si>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</si>
  <si>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</si>
  <si>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</si>
  <si>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</si>
  <si>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</si>
  <si>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</si>
  <si>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</si>
  <si>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</si>
  <si>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</si>
  <si>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</si>
  <si>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</si>
  <si>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</si>
  <si>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</si>
  <si>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</si>
  <si>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</si>
  <si>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</si>
  <si>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</si>
  <si>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</si>
  <si>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</si>
  <si>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</si>
  <si>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</si>
  <si>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</si>
  <si>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</si>
  <si>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</si>
  <si>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</si>
  <si>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</si>
  <si>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</si>
  <si>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</si>
  <si>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</si>
  <si>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</si>
  <si>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</si>
  <si>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</si>
  <si>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</si>
  <si>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</si>
  <si>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</si>
  <si>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</si>
  <si>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</si>
  <si>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</si>
  <si>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</si>
  <si>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</si>
  <si>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</si>
  <si>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</si>
  <si>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</si>
  <si>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</si>
  <si>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</si>
  <si>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</si>
  <si>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</si>
  <si>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</si>
  <si>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</si>
  <si>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</si>
  <si>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</si>
  <si>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</si>
  <si>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</si>
  <si>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</si>
  <si>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</si>
  <si>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</si>
  <si>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</si>
  <si>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</si>
  <si>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</si>
  <si>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</si>
  <si>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</si>
  <si>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</si>
  <si>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</si>
  <si>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</si>
  <si>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</si>
  <si>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</si>
  <si>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</si>
  <si>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</si>
  <si>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</si>
  <si>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</si>
  <si>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</si>
  <si>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</si>
  <si>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</si>
  <si>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</si>
  <si>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</si>
  <si>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</si>
  <si>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</si>
  <si>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</si>
  <si>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</si>
  <si>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</si>
  <si>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</si>
  <si>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</si>
  <si>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</si>
  <si>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</si>
  <si>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</si>
  <si>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</si>
  <si>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</si>
  <si>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</si>
  <si>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</si>
  <si>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</si>
  <si>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</si>
  <si>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</si>
  <si>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</si>
  <si>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</si>
  <si>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</si>
  <si>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</si>
  <si>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</si>
  <si>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</si>
  <si>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</si>
  <si>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</si>
  <si>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</si>
  <si>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</si>
  <si>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</si>
  <si>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</si>
  <si>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</si>
  <si>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</si>
  <si>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</si>
  <si>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</si>
  <si>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</si>
  <si>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</si>
  <si>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</si>
  <si>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</si>
  <si>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</si>
  <si>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</si>
  <si>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</si>
  <si>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</si>
  <si>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</si>
  <si>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</si>
  <si>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</si>
  <si>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</si>
  <si>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</si>
  <si>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</si>
  <si>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</si>
  <si>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</si>
  <si>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</si>
  <si>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</si>
  <si>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</si>
  <si>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</si>
  <si>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</si>
  <si>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</si>
  <si>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</si>
  <si>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</si>
  <si>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</si>
  <si>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</si>
  <si>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</si>
  <si>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</si>
  <si>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</si>
  <si>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</si>
  <si>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</si>
  <si>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</si>
  <si>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</si>
  <si>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</si>
  <si>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</si>
  <si>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</si>
  <si>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</si>
  <si>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</si>
  <si>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</si>
  <si>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</si>
  <si>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</si>
  <si>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</si>
  <si>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</si>
  <si>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</si>
  <si>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</si>
  <si>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</si>
  <si>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</si>
  <si>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</si>
  <si>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</si>
  <si>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</si>
  <si>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</si>
  <si>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</si>
  <si>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</si>
  <si>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</si>
  <si>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</si>
  <si>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</si>
  <si>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</si>
  <si>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</si>
  <si>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</si>
  <si>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</si>
  <si>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</si>
  <si>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</si>
  <si>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</si>
  <si>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</si>
  <si>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</si>
  <si>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</si>
  <si>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</si>
  <si>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</si>
  <si>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</si>
  <si>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</si>
  <si>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</si>
  <si>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</si>
  <si>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</si>
  <si>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</si>
  <si>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</si>
  <si>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</si>
  <si>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</si>
  <si>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</si>
  <si>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</si>
  <si>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</si>
  <si>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</si>
  <si>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</si>
  <si>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</si>
  <si>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</si>
  <si>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</si>
  <si>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</si>
  <si>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</si>
  <si>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</si>
  <si>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</si>
  <si>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</si>
  <si>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</si>
  <si>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</si>
  <si>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</si>
  <si>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</si>
  <si>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</si>
  <si>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</si>
  <si>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</si>
  <si>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</si>
  <si>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</si>
  <si>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</si>
  <si>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</si>
  <si>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</si>
  <si>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</si>
  <si>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</si>
  <si>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</si>
  <si>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</si>
  <si>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</si>
  <si>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</si>
  <si>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</si>
  <si>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</si>
  <si>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</si>
  <si>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</si>
  <si>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</si>
  <si>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</si>
  <si>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</si>
  <si>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</si>
  <si>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</si>
  <si>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</si>
  <si>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</si>
  <si>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</si>
  <si>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</si>
  <si>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</si>
  <si>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</si>
  <si>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</si>
  <si>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</si>
  <si>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</si>
  <si>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</si>
  <si>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</si>
  <si>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</si>
  <si>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</si>
  <si>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</si>
  <si>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</si>
  <si>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</si>
  <si>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</si>
  <si>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</si>
  <si>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</si>
  <si>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</si>
  <si>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</si>
  <si>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</si>
  <si>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</si>
  <si>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</si>
  <si>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</si>
  <si>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</si>
  <si>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</si>
  <si>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</si>
  <si>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</si>
  <si>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</si>
  <si>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</si>
  <si>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</si>
  <si>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</si>
  <si>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</si>
  <si>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</si>
  <si>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</si>
  <si>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</si>
  <si>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</si>
  <si>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</si>
  <si>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</si>
  <si>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</si>
  <si>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</si>
  <si>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</si>
  <si>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</si>
  <si>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</si>
  <si>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</si>
  <si>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</si>
  <si>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</si>
  <si>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</si>
  <si>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</si>
  <si>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</si>
  <si>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</si>
  <si>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</si>
  <si>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</si>
  <si>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</si>
  <si>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</si>
  <si>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</si>
  <si>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</si>
  <si>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</si>
  <si>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</si>
  <si>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</si>
  <si>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</si>
  <si>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</si>
  <si>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</si>
  <si>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</si>
  <si>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</si>
  <si>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</si>
  <si>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</si>
  <si>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</si>
  <si>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</si>
  <si>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</si>
  <si>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</si>
  <si>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</si>
  <si>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</si>
  <si>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</si>
  <si>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</si>
  <si>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</si>
  <si>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</si>
  <si>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</si>
  <si>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</si>
  <si>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</si>
  <si>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</si>
  <si>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</si>
  <si>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</si>
  <si>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</si>
  <si>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</si>
  <si>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</si>
  <si>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</si>
  <si>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</si>
  <si>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</si>
  <si>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</si>
  <si>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</si>
  <si>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</si>
  <si>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</si>
  <si>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</si>
  <si>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</si>
  <si>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</si>
  <si>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</si>
  <si>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</si>
  <si>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</si>
  <si>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</si>
  <si>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</si>
  <si>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</si>
  <si>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</si>
  <si>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</si>
  <si>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</si>
  <si>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</si>
  <si>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</si>
  <si>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</si>
  <si>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</si>
  <si>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</si>
  <si>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</si>
  <si>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</si>
  <si>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</si>
  <si>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</si>
  <si>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</si>
  <si>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</si>
  <si>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</si>
  <si>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</si>
  <si>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</si>
  <si>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</si>
  <si>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</si>
  <si>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</si>
  <si>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</si>
  <si>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</si>
  <si>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</si>
  <si>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</si>
  <si>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</si>
  <si>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</si>
  <si>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</si>
  <si>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</si>
  <si>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</si>
  <si>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</si>
  <si>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</si>
  <si>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</si>
  <si>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</si>
  <si>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</si>
  <si>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</si>
  <si>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</si>
  <si>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</si>
  <si>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</si>
  <si>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</si>
  <si>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</si>
  <si>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</si>
  <si>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</si>
  <si>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</si>
  <si>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</si>
  <si>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</si>
  <si>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</si>
  <si>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</si>
  <si>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</si>
  <si>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</si>
  <si>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</si>
  <si>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</si>
  <si>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</si>
  <si>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</si>
  <si>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</si>
  <si>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</si>
  <si>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</si>
  <si>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</si>
  <si>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</si>
  <si>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</si>
  <si>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</si>
  <si>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</si>
  <si>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</si>
  <si>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</si>
  <si>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</si>
  <si>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</si>
  <si>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</si>
  <si>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</si>
  <si>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</si>
  <si>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</si>
  <si>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</si>
  <si>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</si>
  <si>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</si>
  <si>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</si>
  <si>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</si>
  <si>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</si>
  <si>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</si>
  <si>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</si>
  <si>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</si>
  <si>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</si>
  <si>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</si>
  <si>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</si>
  <si>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</si>
  <si>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</si>
  <si>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</si>
  <si>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</si>
  <si>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</si>
  <si>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</si>
  <si>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</si>
  <si>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</si>
  <si>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</si>
  <si>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</si>
  <si>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</si>
  <si>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</si>
  <si>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</si>
  <si>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</si>
  <si>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</si>
  <si>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</si>
  <si>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</si>
  <si>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</si>
  <si>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</si>
  <si>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</si>
  <si>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</si>
  <si>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</si>
  <si>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</si>
  <si>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</si>
  <si>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</si>
  <si>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</si>
  <si>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</si>
  <si>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</si>
  <si>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</si>
  <si>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</si>
  <si>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</si>
  <si>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</si>
  <si>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</si>
  <si>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</si>
  <si>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</si>
  <si>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</si>
  <si>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</si>
  <si>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</si>
  <si>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</si>
  <si>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</si>
  <si>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</si>
  <si>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</si>
  <si>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</si>
  <si>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</si>
  <si>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</si>
  <si>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</si>
  <si>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</si>
  <si>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</si>
  <si>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</si>
  <si>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</si>
  <si>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</si>
  <si>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</si>
  <si>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</si>
  <si>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</si>
  <si>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</si>
  <si>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</si>
  <si>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</si>
  <si>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</si>
  <si>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</si>
  <si>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</si>
  <si>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</si>
  <si>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</si>
  <si>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</si>
  <si>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</si>
  <si>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</si>
  <si>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</si>
  <si>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</si>
  <si>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</si>
  <si>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</si>
  <si>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</si>
  <si>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</si>
  <si>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</si>
  <si>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</si>
  <si>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</si>
  <si>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</si>
  <si>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</si>
  <si>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</si>
  <si>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</si>
  <si>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</si>
  <si>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</si>
  <si>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</si>
  <si>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</si>
  <si>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</si>
  <si>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</si>
  <si>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</si>
  <si>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</si>
  <si>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</si>
  <si>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</si>
  <si>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</si>
  <si>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</si>
  <si>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</si>
  <si>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</si>
  <si>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</si>
  <si>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</si>
  <si>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</si>
  <si>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</si>
  <si>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</si>
  <si>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</si>
  <si>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</si>
  <si>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</si>
  <si>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</si>
  <si>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</si>
  <si>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</si>
  <si>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</si>
  <si>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</si>
  <si>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</si>
  <si>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</si>
  <si>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</si>
  <si>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</si>
  <si>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</si>
  <si>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</si>
  <si>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</si>
  <si>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</si>
  <si>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</si>
  <si>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</si>
  <si>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</si>
  <si>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</si>
  <si>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</si>
  <si>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</si>
  <si>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</si>
  <si>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</si>
  <si>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</si>
  <si>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</si>
  <si>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</si>
  <si>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</si>
  <si>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</si>
  <si>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</si>
  <si>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</si>
  <si>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</si>
  <si>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</si>
  <si>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</si>
  <si>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</si>
  <si>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</si>
  <si>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</si>
  <si>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</si>
  <si>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</si>
  <si>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</si>
  <si>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</si>
  <si>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</si>
  <si>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</si>
  <si>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</si>
  <si>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</si>
  <si>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</si>
  <si>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</si>
  <si>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</si>
  <si>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</si>
  <si>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</si>
  <si>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</si>
  <si>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</si>
  <si>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</si>
  <si>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</si>
  <si>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</si>
  <si>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</si>
  <si>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</si>
  <si>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</si>
  <si>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</si>
  <si>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</si>
  <si>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</si>
  <si>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</si>
  <si>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</si>
  <si>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</si>
  <si>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</si>
  <si>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</si>
  <si>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</si>
  <si>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</si>
  <si>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</si>
  <si>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</si>
  <si>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</si>
  <si>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</si>
  <si>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</si>
  <si>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</si>
  <si>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</si>
  <si>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</si>
  <si>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</si>
  <si>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</si>
  <si>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</si>
  <si>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</si>
  <si>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</si>
  <si>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</si>
  <si>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</si>
  <si>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</si>
  <si>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</si>
  <si>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</si>
  <si>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</si>
  <si>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</si>
  <si>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</si>
  <si>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</si>
  <si>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</si>
  <si>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</si>
  <si>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</si>
  <si>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</si>
  <si>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</si>
  <si>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</si>
  <si>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</si>
  <si>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</si>
  <si>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</si>
  <si>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</si>
  <si>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</si>
  <si>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</si>
  <si>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</si>
  <si>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</si>
  <si>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</si>
  <si>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</si>
  <si>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</si>
  <si>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</si>
  <si>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</si>
  <si>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</si>
  <si>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</si>
  <si>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</si>
  <si>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</si>
  <si>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</si>
  <si>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</si>
  <si>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</si>
  <si>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</si>
  <si>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</si>
  <si>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</si>
  <si>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</si>
  <si>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</si>
  <si>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</si>
  <si>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</si>
  <si>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</si>
  <si>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</si>
  <si>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</si>
  <si>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</si>
  <si>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</si>
  <si>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</si>
  <si>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</si>
  <si>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</si>
  <si>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</si>
  <si>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</si>
  <si>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</si>
  <si>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</si>
  <si>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</si>
  <si>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</si>
  <si>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</si>
  <si>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</si>
  <si>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</si>
  <si>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</si>
  <si>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</si>
  <si>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</si>
  <si>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</si>
  <si>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</si>
  <si>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</si>
  <si>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</si>
  <si>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</si>
  <si>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</si>
  <si>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</si>
  <si>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</si>
  <si>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</si>
  <si>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</si>
  <si>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</si>
  <si>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</si>
  <si>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</si>
  <si>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</si>
  <si>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</si>
  <si>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</si>
  <si>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</si>
  <si>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</si>
  <si>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</si>
  <si>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</si>
  <si>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</si>
  <si>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</si>
  <si>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</si>
  <si>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</si>
  <si>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</si>
  <si>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</si>
  <si>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</si>
  <si>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</si>
  <si>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</si>
  <si>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</si>
  <si>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</si>
  <si>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</si>
  <si>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</si>
  <si>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</si>
  <si>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45 min </t>
  </si>
  <si>
    <t>TT-20251129-01785</t>
  </si>
  <si>
    <t>Site located inside Aramco compound, Team checking for access arrangement</t>
  </si>
  <si>
    <t>PCM-20251130-00000807</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</si>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</sst>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328.62880601851793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45991.577231944444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45991.577231944444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45991.577231944444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45991.577231944444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45991.577231944444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45991.577231944444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45991.577231944444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45991.577231944444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45991.577231944444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45991.577231944444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45991.577231944444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45991.577231944444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45991.577231944444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45991.577231944444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45991.577231944444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45991.577231944444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45991.577231944444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45991.577231944444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45991.577231944444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45991.577231944444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45991.577231944444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45991.577231944444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45991.577231944444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45991.577231944444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45991.577231944444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45991.577231944444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45991.577231944444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45991.577231944444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45991.577231944444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45991.577231944444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45991.577231944444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45991.577231944444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45991.577231944444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45991.577231944444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45991.577231944444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45991.577231944444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45991.577231944444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45991.577231944444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45991.577231944444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45991.577231944444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45991.577231944444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45991.577231944444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45991.577231944444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45991.577231944444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45991.577231944444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45991.577231944444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45991.577231944444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45991.577231944444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45991.577231944444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45991.577231944444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45991.577231944444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45991.577231944444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45991.577231944444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45991.577231944444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45991.577231944444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45991.577231944444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45991.577231944444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45991.577231944444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45991.577231944444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45991.577231944444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45991.577231944444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45991.577231944444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45991.577231944444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45991.577231944444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45991.577231944444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45991.577231944444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45991.577231944444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45991.577231944444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45991.577231944444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45991.577231944444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45991.577231944444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45991.577231944444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45991.577231944444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45991.577231944444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45991.577231944444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45991.577231944444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45991.577231944444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45991.577231944444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45991.577231944444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45991.577231944444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45991.577231944444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45991.577231944444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45991.577231944444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45991.577231944444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45991.577231944444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45991.577231944444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45991.577231944444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45991.577231944444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45991.577231944444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45991.577231944444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45991.577231944444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45991.577231944444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45991.577231944444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45991.577231944444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45991.577231944444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45991.577231944444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45991.577231944444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45991.577231944444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45991.577231944444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45991.577231944444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45991.577231944444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45991.577231944444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45991.577231944444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45991.577231944444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45991.577231944444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45991.577231944444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45991.577231944444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45991.577231944444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45991.577231944444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45991.577231944444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45991.577231944444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45991.577231944444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45991.577231944444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45991.577231944444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45991.577231944444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45991.577231944444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45991.577231944444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45991.577231944444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45991.577231944444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45991.577231944444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45991.577231944444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45991.577231944444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45991.577231944444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45991.577231944444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45991.577231944444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45991.577231944444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45991.577231944444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45991.577231944444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45991.577231944444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45991.577231944444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45991.577231944444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45991.577231944444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45991.577231944444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45991.577231944444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45991.577231944444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45991.577231944444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45991.577231944444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45991.577231944444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45991.577231944444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45991.577231944444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45991.577231944444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45991.577231944444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45991.577231944444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45991.577231944444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45991.577231944444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45991.577231944444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45991.577231944444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45991.577231944444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45991.577231944444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45991.577231944444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45991.577231944444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45991.577231944444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45991.577231944444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45991.577231944444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45991.577231944444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45991.577231944444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45991.577231944444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45991.577231944444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45991.577231944444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45991.577231944444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45991.577231944444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45991.577231944444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45991.577231944444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45991.577231944444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45991.577231944444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45991.577231944444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45991.577231944444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45991.577231944444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45991.577231944444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45991.577231944444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45991.577231944444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45991.577231944444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45991.577231944444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45991.577231944444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45991.577231944444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45991.577231944444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45991.577231944444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45991.577231944444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45991.577231944444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45991.577231944444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45991.577231944444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45991.577231944444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45991.577231944444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45991.577231944444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45991.577231944444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45991.577231944444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45991.577231944444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45991.577231944444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45991.577231944444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45991.577231944444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45991.577231944444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45991.577231944444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45991.577231944444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45991.577231944444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45991.577231944444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45991.577231944444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45991.577231944444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45991.577231944444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45991.577231944444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45991.577231944444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45991.577231944444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45991.577231944444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45991.577231944444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45991.577231944444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45991.577231944444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45991.577231944444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45991.577231944444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45991.577231944444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45991.577231944444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45991.577231944444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45991.577231944444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45991.577231944444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45991.577231944444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45991.577231944444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45991.577231944444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45991.577231944444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45991.577231944444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45991.577231944444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45991.577231944444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45991.577231944444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45991.577231944444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45991.577231944444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45991.577231944444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45991.577231944444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45991.577231944444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45991.577231944444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45991.577231944444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45991.577231944444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45991.577231944444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166.5773939814826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7.1898129629626055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45991.577231944444</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45991.577231944444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45991.577231944444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45991.577231944444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45991.577231944444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45991.577231944444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45991.577231944444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45991.577231944444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45991.577231944444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45991.577231944444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45991.577231944444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45991.577231944444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45991.577231944444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45991.577231944444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45991.577231944444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45991.577231944444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45991.577231944444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45991.577231944444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45991.577231944444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45991.577231944444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45991.577231944444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45991.577231944444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45991.577231944444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45991.577231944444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45991.577231944444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45991.577231944444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45991.577231944444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45991.577231944444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45991.577231944444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45991.577231944444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45991.577231944444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45991.577231944444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45991.577231944444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45991.577231944444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45991.577231944444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45991.577231944444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45991.577231944444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45991.577231944444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45991.577231944444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45991.577231944444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45991.577231944444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45991.577231944444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45991.577231944444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45991.577231944444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45991.577231944444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45991.577231944444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45991.577231944444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45991.577231944444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45991.577231944444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45991.577231944444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45991.577231944444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45991.577231944444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45991.577231944444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45991.577231944444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45991.577231944444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45991.577231944444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45991.577231944444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45991.577231944444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45991.577231944444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45991.577231944444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45991.577231944444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45991.577231944444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45991.577231944444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45991.577231944444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45991.577231944444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45991.577231944444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45991.577231944444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45991.577231944444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45991.577231944444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45991.577231944444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45991.577231944444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45991.577231944444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45991.577231944444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45991.577231944444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45991.577231944444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45991.577231944444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45991.577231944444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45991.577231944444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45991.577231944444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45991.577231944444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45991.577231944444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45991.577231944444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45991.577231944444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45991.577231944444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45991.577231944444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45991.577231944444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45991.577231944444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45991.577231944444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45991.577231944444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45991.577231944444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45991.577231944444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45991.577231944444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45991.577231944444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45991.577231944444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45991.577231944444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45991.577231944444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45991.577231944444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45991.577231944444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45991.577231944444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45991.577231944444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45991.577231944444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45991.577231944444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45991.577231944444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45991.577231944444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45991.577231944444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45991.577231944444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45991.577231944444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45991.577231944444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45991.577231944444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45991.577231944444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45991.577231944444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45991.577231944444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45991.577231944444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45991.577231944444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45991.577231944444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45991.577231944444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45991.577231944444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45991.577231944444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45991.577231944444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45991.577231944444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45991.577231944444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45991.577231944444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45991.577231944444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45991.577231944444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45991.577231944444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45991.577231944444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45991.577231944444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45991.577231944444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45991.577231944444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45991.577231944444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45991.577231944444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45991.577231944444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45991.577231944444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45991.577231944444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45991.577231944444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45991.577231944444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45991.577231944444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45991.577231944444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45991.577231944444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45991.577231944444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45991.577231944444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45991.577231944444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45991.577231944444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45991.577231944444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45991.577231944444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45991.577231944444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45991.577231944444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45991.577231944444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45991.577231944444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45991.577231944444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45991.577231944444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45991.577231944444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45991.577231944444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45991.577231944444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45991.577231944444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45991.577231944444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45991.577231944444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45991.577231944444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45991.577231944444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45991.577231944444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45991.577231944444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45991.577231944444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45991.577231944444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45991.577231944444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45991.577231944444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45991.577231944444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45991.577231944444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45991.577231944444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45991.577231944444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45991.577231944444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45991.577231944444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45991.577231944444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45991.577231944444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45991.577231944444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45991.577231944444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45991.577231944444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45991.577231944444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45991.577231944444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45991.577231944444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45991.577231944444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45991.577231944444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45991.577231944444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45991.577231944444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45991.577231944444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45991.577231944444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45991.577231944444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45991.577231944444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45991.577231944444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45991.577231944444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45991.577231944444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45991.577231944444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45991.577231944444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45991.577231944444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45991.577231944444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45991.577231944444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45991.577231944444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45991.577231944444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45991.577231944444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45991.577231944444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45991.577231944444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45991.577231944444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45991.577231944444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45991.577231944444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45991.577231944444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45991.577231944444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45991.577231944444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45991.577231944444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45991.577231944444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45991.577231944444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45991.577231944444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45991.577231944444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45991.577231944444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45991.577231944444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45991.577231944444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45991.577231944444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45991.577231944444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45991.577231944444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45991.577231944444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45991.577231944444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45991.577231944444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45991.577231944444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45991.577231944444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45991.577231944444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45991.577231944444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45991.577231944444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45991.577231944444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45991.577231944444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45991.577231944444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45991.577231944444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45991.577231944444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45991.577231944444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45991.577231944444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45991.577231944444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45991.577231944444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45991.577231944444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45991.577231944444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45991.577231944444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45991.577231944444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45991.577231944444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45991.577231944444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45991.577231944444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45991.577231944444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45991.577231944444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45991.577231944444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45991.577231944444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45991.577231944444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45991.577231944444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45991.577231944444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45991.577231944444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45991.577231944444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45991.577231944444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45991.577231944444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45991.577231944444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45991.577231944444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45991.577231944444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45991.577231944444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45991.577231944444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45991.577231944444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45991.577231944444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45991.577231944444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45991.577231944444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45991.577231944444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45991.577231944444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45991.577231944444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45991.577231944444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45991.577231944444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45991.577231944444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45991.577231944444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45991.577231944444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45991.577231944444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45991.577231944444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45991.577231944444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45991.577231944444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45991.577231944444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45991.577231944444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45991.577231944444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45991.577231944444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45991.577231944444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45991.577231944444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45991.577231944444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45991.577231944444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45991.577231944444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45991.577231944444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45991.577231944444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45991.577231944444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45991.577231944444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45991.577231944444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45991.577231944444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45991.577231944444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45991.577231944444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45991.577231944444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45991.577231944444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45991.577231944444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45991.577231944444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45991.577231944444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45991.577231944444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45991.577231944444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45991.577231944444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45991.577231944444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45991.577231944444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45991.577231944444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45991.577231944444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45991.577231944444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45991.577231944444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45991.577231944444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45991.577231944444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45991.577231944444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45991.577231944444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45991.577231944444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45991.577231944444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45991.577231944444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45991.577231944444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45991.577231944444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45991.577231944444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45991.577231944444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45991.577231944444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45991.577231944444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45991.577231944444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45991.577231944444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45991.577231944444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45991.577231944444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45991.577231944444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45991.577231944444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45991.577231944444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45991.577231944444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45991.577231944444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45991.577231944444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45991.577231944444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45991.577231944444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45991.577231944444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45991.577231944444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45991.577231944444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45991.577231944444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45991.577231944444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45991.577231944444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45991.577231944444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45991.577231944444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45991.577231944444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45991.577231944444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45991.577231944444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45991.577231944444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45991.577231944444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45991.577231944444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45991.577231944444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45991.577231944444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45991.577231944444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45991.577231944444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45991.577231944444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45991.577231944444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45991.577231944444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45991.577231944444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45991.577231944444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45991.577231944444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45991.577231944444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45991.577231944444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45991.577231944444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45991.577231944444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45991.577231944444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45991.577231944444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45991.577231944444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45991.577231944444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45991.577231944444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45991.577231944444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45991.577231944444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45991.577231944444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45991.577231944444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45991.577231944444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45991.577231944444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45991.577231944444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45991.577231944444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45991.577231944444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45991.577231944444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45991.577231944444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45991.577231944444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45991.577231944444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45991.577231944444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45991.577231944444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45991.577231944444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45991.577231944444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45991.577231944444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45991.577231944444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45991.577231944444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45991.577231944444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45991.577231944444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45991.577231944444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45991.577231944444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45991.577231944444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45991.577231944444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45991.577231944444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45991.577231944444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45991.577231944444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45991.577231944444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45991.577231944444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45991.577231944444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45991.577231944444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45991.577231944444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45991.577231944444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45991.577231944444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45991.577231944444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45991.577231944444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45991.577231944444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45991.577231944444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45991.577231944444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45991.577231944444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45991.577231944444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45991.577231944444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45991.577231944444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45991.577231944444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45991.577231944444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45991.577231944444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45991.577231944444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45991.577231944444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45991.577231944444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45991.577231944444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45991.577231944444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45991.577231944444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45991.577231944444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45991.577231944444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45991.577231944444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45991.577231944444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45991.577231944444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45991.577231944444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45991.577231944444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45991.577231944444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45991.577231944444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45991.577231944444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45991.577231944444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45991.577231944444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45991.577231944444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45991.577231944444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45991.577231944444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45991.577231944444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45991.577231944444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45991.577231944444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45991.577231944444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45991.577231944444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45991.577231944444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45991.577231944444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45991.577231944444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45991.577231944444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45991.577231944444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45991.577231944444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45991.577231944444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45991.577231944444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45991.577231944444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45991.577231944444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45991.577231944444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45991.577231944444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45991.577231944444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45991.577231944444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45991.577231944444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45991.577231944444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45991.577231944444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45991.577231944444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45991.577231944444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45991.577231944444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45991.577231944444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45991.577231944444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45991.577231944444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45991.577231944444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45991.577231944444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45991.577231944444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45991.577231944444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45991.577231944444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45991.577231944444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45991.577231944444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45991.577231944444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45991.577231944444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45991.577231944444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45991.577231944444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45991.577231944444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45991.577231944444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45991.577231944444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45991.577231944444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45991.577231944444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45991.577231944444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45991.577231944444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45991.577231944444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45991.577231944444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45991.577231944444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45991.577231944444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45991.577231944444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45991.577231944444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45991.577231944444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45991.577231944444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45991.577231944444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45991.577231944444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45991.577231944444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45991.577231944444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45991.577231944444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45991.577231944444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45991.577231944444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45991.577231944444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45991.577231944444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45991.577231944444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45991.577231944444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45991.577231944444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45991.577231944444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45991.577231944444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45991.577231944444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45991.577231944444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45991.577231944444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45991.577231944444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45991.577231944444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45991.577231944444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45991.577231944444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45991.577231944444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45991.577231944444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45991.577231944444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45991.577231944444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45991.577231944444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45991.577231944444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45991.577231944444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45991.577231944444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45991.577231944444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45991.577231944444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45991.577231944444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45991.577231944444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45991.577231944444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45991.577231944444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45991.577231944444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45991.577231944444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45991.577231944444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45991.577231944444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45991.577231944444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45991.577231944444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45991.577231944444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45991.577231944444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45991.577231944444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45991.577231944444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45991.577231944444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45991.577231944444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45991.577231944444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45991.577231944444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45991.577231944444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45991.577231944444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45991.577231944444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45991.577231944444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45991.577231944444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45991.577231944444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45991.577231944444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45991.577231944444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45991.577231944444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45991.577231944444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45991.577231944444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45991.577231944444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45991.577231944444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45991.577231944444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45991.577231944444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45991.577231944444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45991.577231944444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45991.577231944444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45991.577231944444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45991.577231944444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45991.577231944444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45991.577231944444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45991.577231944444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45991.577231944444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45991.577231944444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45991.577231944444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45991.577231944444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45991.577231944444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45991.577231944444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45991.577231944444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45991.577231944444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45991.577231944444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45991.577231944444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45991.577231944444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45991.577231944444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45991.577231944444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45991.577231944444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45991.577231944444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45991.577231944444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45991.577231944444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45991.577231944444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45991.577231944444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45991.577231944444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45991.577231944444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45991.577231944444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45991.577231944444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45991.577231944444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45991.577231944444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45991.577231944444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45991.577231944444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45991.577231944444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45991.577231944444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45991.577231944444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45991.577231944444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45991.577231944444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45991.577231944444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45991.577231944444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45991.577231944444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45991.577231944444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45991.577231944444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45991.577231944444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45991.577231944444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45991.577231944444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45991.577231944444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45991.577231944444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45991.577231944444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45991.577231944444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45991.577231944444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45991.577231944444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45991.577231944444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45991.577231944444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45991.577231944444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45991.577231944444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45991.577231944444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45991.577231944444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45991.577231944444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45991.577231944444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45991.577231944444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45991.577231944444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45991.577231944444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45991.577231944444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45991.577231944444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45991.577231944444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45991.577231944444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45991.577231944444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45991.577231944444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45991.577231944444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45991.577231944444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45991.577231944444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45991.577231944444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45991.577231944444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45991.577231944444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45991.577231944444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45991.577231944444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45991.577231944444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45991.577231944444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45991.577231944444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45991.577231944444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45991.577231944444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45991.577231944444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45991.577231944444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45991.577231944444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45991.577231944444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45991.577231944444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45991.577231944444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45991.577231944444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45991.577231944444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45991.577231944444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45991.577231944444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45991.577231944444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45991.577231944444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45991.577231944444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45991.577231944444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45991.577231944444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45991.577231944444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45991.577231944444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45991.577231944444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45991.577231944444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45991.577231944444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45991.577231944444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45991.577231944444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45991.577231944444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45991.577231944444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45991.577231944444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45991.577231944444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45991.577231944444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45991.577231944444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45991.577231944444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45991.577231944444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45991.577231944444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45991.577231944444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45991.577231944444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45991.577231944444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45991.577231944444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45991.577231944444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45991.577231944444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45991.577231944444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45991.577231944444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45991.577231944444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45991.577231944444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45991.577231944444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45991.577231944444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45991.577231944444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45991.577231944444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45991.577231944444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45991.577231944444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45991.577231944444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45991.577231944444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45991.577231944444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45991.577231944444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45991.577231944444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45991.577231944444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45991.577231944444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45991.577231944444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45991.577231944444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45991.577231944444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45991.577231944444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45991.577231944444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45991.577231944444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45991.577231944444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45991.577231944444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45991.577231944444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45991.577231944444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45991.577231944444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45991.577231944444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45991.577231944444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45991.577231944444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45991.577231944444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45991.577231944444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45991.577231944444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45991.577231944444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45991.577231944444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45991.577231944444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45991.577231944444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45991.577231944444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45991.577231944444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45991.577231944444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45991.577231944444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45991.577231944444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45991.577231944444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45991.577231944444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45991.577231944444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45991.577231944444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45991.577231944444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45991.577231944444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45991.577231944444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45991.577231944444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45991.577231944444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45991.577231944444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45991.577231944444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45991.577231944444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45991.577231944444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45991.577231944444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45991.577231944444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45991.577231944444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45991.577231944444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45991.577231944444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45991.577231944444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45991.577231944444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45991.577231944444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45991.577231944444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45991.577231944444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45991.577231944444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45991.577231944444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45991.577231944444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45991.577231944444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45991.577231944444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45991.577231944444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45991.577231944444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45991.577231944444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45991.577231944444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45991.577231944444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45991.577231944444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45991.577231944444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45991.577231944444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45991.577231944444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45991.577231944444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45991.577231944444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45991.577231944444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45991.577231944444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45991.577231944444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45991.577231944444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45991.577231944444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45991.577231944444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45991.577231944444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45991.577231944444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45991.577231944444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45991.577231944444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45991.577231944444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45991.577231944444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45991.577231944444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45991.577231944444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45991.577231944444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45991.577231944444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45991.577231944444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45991.577231944444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45991.577231944444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45991.577231944444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45991.577231944444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45991.577231944444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45991.577231944444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45991.577231944444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45991.577231944444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45991.577231944444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45991.577231944444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45991.577231944444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45991.577231944444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45991.577231944444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45991.577231944444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45991.577231944444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45991.577231944444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45991.577231944444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45991.577231944444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45991.577231944444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45991.577231944444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45991.577231944444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45991.577231944444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45991.577231944444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45991.577231944444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45991.577231944444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45991.577231944444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45991.577231944444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45991.577231944444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45991.577231944444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45991.577231944444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45991.577231944444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45991.577231944444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45991.577231944444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45991.577231944444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45991.577231944444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45991.577231944444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45991.577231944444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45991.577231944444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45991.577231944444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45991.577231944444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45991.577231944444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45991.577231944444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45991.577231944444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45991.577231944444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45991.577231944444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45991.577231944444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45991.577231944444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45991.577231944444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45991.577231944444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45991.577231944444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45991.577231944444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45991.577231944444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45991.577231944444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45991.577231944444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45991.577231944444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45991.577231944444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45991.577231944444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45991.577231944444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45991.577231944444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45991.577231944444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45991.577231944444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45991.577231944444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45991.577231944444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45991.577231944444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45991.577231944444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45991.577231944444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45991.577231944444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45991.577231944444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45991.577231944444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45991.577231944444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45991.577231944444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45991.577231944444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45991.577231944444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45991.577231944444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45991.577231944444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45991.577231944444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45991.577231944444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45991.577231944444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45991.577231944444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45991.577231944444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45991.577231944444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45991.577231944444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45991.577231944444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45991.577231944444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45991.577231944444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45991.577231944444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45991.577231944444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45991.577231944444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45991.577231944444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45991.577231944444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45991.577231944444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45991.577231944444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45991.577231944444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45991.577231944444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45991.577231944444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45991.577231944444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45991.577231944444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45991.577231944444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45991.577231944444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45991.577231944444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45991.577231944444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45991.577231944444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45991.577231944444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45991.577231944444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45991.577231944444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45991.577231944444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45991.577231944444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45991.577231944444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45991.577231944444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45991.577231944444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45991.577231944444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45991.577231944444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45991.577231944444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45991.577231944444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45991.577231944444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45991.577231944444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45991.577231944444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45991.577231944444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45991.577231944444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45991.577231944444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45991.577231944444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45991.577231944444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45991.577231944444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45991.577231944444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45991.577231944444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45991.577231944444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45991.577231944444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45991.577231944444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45991.577231944444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45991.577231944444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45991.577231944444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45991.577231944444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45991.577231944444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45991.577231944444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45991.577231944444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45991.577231944444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45991.577231944444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45991.577231944444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45991.577231944444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45991.577231944444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45991.577231944444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45991.577231944444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45991.577231944444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45991.577231944444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45991.577231944444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45991.577231944444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45991.577231944444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45991.577231944444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45991.577231944444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45991.577231944444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45991.577231944444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45991.577231944444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45991.577231944444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45991.577231944444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45991.577231944444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45991.577231944444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45991.577231944444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45991.577231944444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45991.577231944444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45991.577231944444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45991.577231944444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45991.577231944444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45991.577231944444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45991.577231944444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45991.577231944444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45991.577231944444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45991.577231944444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45991.577231944444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45991.577231944444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45991.577231944444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45991.577231944444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45991.577231944444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45991.577231944444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45991.577231944444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45991.577231944444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45991.577231944444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45991.577231944444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45991.577231944444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45991.577231944444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45991.577231944444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45991.577231944444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45991.577231944444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45991.577231944444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45991.577231944444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45991.577231944444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45991.577231944444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45991.577231944444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45991.577231944444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45991.577231944444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45991.577231944444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45991.577231944444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45991.577231944444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45991.577231944444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45991.577231944444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45991.577231944444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45991.577231944444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45991.577231944444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45991.577231944444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45991.577231944444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45991.577231944444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45991.577231944444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45991.577231944444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45991.577231944444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45991.577231944444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45991.577231944444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45991.577231944444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45991.577231944444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45991.577231944444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45991.577231944444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45991.577231944444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45991.577231944444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45991.577231944444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45991.577231944444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45991.577231944444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45991.577231944444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45991.577231944444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45991.577231944444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45991.577231944444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45991.577231944444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45991.577231944444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45991.577231944444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45991.577231944444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45991.577231944444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45991.577231944444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45991.577231944444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45991.577231944444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45991.577231944444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45991.577231944444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45991.577231944444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45991.577231944444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45991.577231944444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45991.577231944444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45991.577231944444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45991.577231944444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45991.577231944444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45991.577231944444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45991.577231944444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45991.577231944444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45991.577231944444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45991.577231944444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288.09651435184787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45991.577231944444</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45991.577231944444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45991.577231944444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45991.577231944444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45991.577231944444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45991.577231944444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45991.577231944444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45991.577231944444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45991.577231944444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45991.577231944444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45991.577231944444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45991.577231944444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45991.577231944444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45991.577231944444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45991.577231944444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45991.577231944444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45991.577231944444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45991.577231944444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45991.577231944444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45991.577231944444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45991.577231944444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45991.577231944444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45991.577231944444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45991.577231944444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45991.577231944444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45991.577231944444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45991.577231944444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45991.577231944444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45991.577231944444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45991.577231944444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45991.577231944444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45991.577231944444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45991.577231944444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45991.577231944444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45991.577231944444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45991.577231944444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45991.577231944444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45991.577231944444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45991.577231944444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45991.577231944444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45991.577231944444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45991.577231944444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45991.577231944444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45991.577231944444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45991.577231944444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45991.577231944444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45991.577231944444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45991.577231944444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45991.577231944444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45991.577231944444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45991.577231944444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45991.577231944444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45991.577231944444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45991.577231944444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45991.577231944444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45991.577231944444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45991.577231944444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45991.577231944444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45991.577231944444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45991.577231944444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45991.577231944444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45991.577231944444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45991.577231944444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45991.577231944444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45991.577231944444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45991.577231944444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45991.577231944444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45991.577231944444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45991.577231944444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45991.577231944444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45991.577231944444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45991.577231944444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45991.577231944444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45991.577231944444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45991.577231944444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45991.577231944444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45991.577231944444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45991.577231944444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45991.577231944444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45991.577231944444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45991.577231944444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45991.577231944444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45991.577231944444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45991.577231944444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45991.577231944444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45991.577231944444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45991.577231944444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45991.577231944444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45991.577231944444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45991.577231944444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45991.577231944444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45991.577231944444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45991.577231944444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45991.577231944444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45991.577231944444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45991.577231944444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45991.577231944444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45991.577231944444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45991.577231944444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45991.577231944444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45991.577231944444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45991.577231944444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45991.577231944444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45991.577231944444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45991.577231944444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45991.577231944444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45991.577231944444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45991.577231944444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45991.577231944444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45991.577231944444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45991.577231944444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45991.577231944444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45991.577231944444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45991.577231944444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45991.577231944444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45991.577231944444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45991.577231944444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45991.577231944444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45991.577231944444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45991.577231944444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45991.577231944444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45991.577231944444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45991.577231944444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45991.577231944444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45991.577231944444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45991.577231944444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45991.577231944444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45991.577231944444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45991.577231944444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45991.577231944444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45991.577231944444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45991.577231944444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45991.577231944444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45991.577231944444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45991.577231944444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45991.577231944444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45991.577231944444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45991.577231944444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45991.577231944444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45991.577231944444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45991.577231944444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45991.577231944444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45991.577231944444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45991.577231944444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45991.577231944444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45991.577231944444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45991.577231944444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45991.577231944444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45991.577231944444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45991.577231944444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45991.577231944444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45991.577231944444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45991.577231944444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45991.577231944444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45991.577231944444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45991.577231944444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45991.577231944444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45991.577231944444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45991.577231944444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45991.577231944444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45991.577231944444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45991.577231944444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45991.577231944444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45991.577231944444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45991.577231944444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45991.577231944444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45991.577231944444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45991.577231944444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45991.577231944444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45991.577231944444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45991.577231944444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45991.577231944444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45991.577231944444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45991.577231944444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45991.577231944444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45991.577231944444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45991.577231944444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45991.577231944444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45991.577231944444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45991.577231944444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45991.577231944444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45991.577231944444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45991.577231944444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45991.577231944444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45991.577231944444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45991.577231944444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45991.577231944444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45991.577231944444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45991.577231944444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45991.577231944444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45991.577231944444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45991.577231944444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45991.577231944444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45991.577231944444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45991.577231944444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45991.577231944444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45991.577231944444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45991.577231944444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45991.577231944444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45991.577231944444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45991.577231944444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45991.577231944444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45991.577231944444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45991.577231944444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45991.577231944444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45991.577231944444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45991.577231944444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45991.577231944444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45991.577231944444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45991.577231944444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45991.577231944444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45991.577231944444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45991.577231944444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45991.577231944444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45991.577231944444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45991.577231944444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45991.577231944444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45991.577231944444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45991.577231944444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45991.577231944444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45991.577231944444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45991.577231944444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45991.577231944444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45991.577231944444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45991.577231944444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45991.577231944444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45991.577231944444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45991.577231944444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45991.577231944444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45991.577231944444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45991.577231944444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45991.577231944444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45991.577231944444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45991.577231944444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45991.577231944444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45991.577231944444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45991.577231944444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45991.577231944444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45991.577231944444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45991.577231944444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45991.577231944444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45991.577231944444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45991.577231944444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45991.577231944444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45991.577231944444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45991.577231944444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45991.577231944444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45991.577231944444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45991.577231944444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45991.577231944444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45991.577231944444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45991.577231944444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45991.577231944444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45991.577231944444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45991.577231944444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45991.577231944444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45991.577231944444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45991.577231944444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45991.577231944444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45991.577231944444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45991.577231944444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45991.577231944444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45991.577231944444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45991.577231944444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45991.577231944444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45991.577231944444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45991.577231944444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45991.577231944444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45991.577231944444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45991.577231944444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45991.577231944444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45991.577231944444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99.745171759255754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65.388354629627429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42.916120833331661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10.203933333330497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0.59732453703327337</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7.9726851836312562E-3</v>
      </c>
      <c r="H7" s="38">
        <v>45991.563460648147</v>
      </c>
      <c r="I7" s="37" t="str">
        <f>IFERROR(VLOOKUP(D7,DB!A:F,6,0),"")</f>
        <v>SCECO</v>
      </c>
      <c r="J7" s="37" t="str">
        <f>IFERROR(VLOOKUP(D7,DB!A:G,7,0),"")</f>
        <v>Vandalized</v>
      </c>
      <c r="K7" s="37" t="s">
        <v>39209</v>
      </c>
      <c r="L7" s="37" t="str">
        <f>IFERROR(VLOOKUP(D7,DB!A:I,9,0),"")</f>
        <v>Latis</v>
      </c>
    </row>
    <row r="8" spans="1:13">
      <c r="A8" s="37"/>
      <c r="B8" s="37" t="str">
        <f>IFERROR(VLOOKUP(D8,DB!A:K,11,0),"")</f>
        <v/>
      </c>
      <c r="C8" s="37"/>
      <c r="D8" s="37"/>
      <c r="E8" s="37"/>
      <c r="F8" s="38"/>
      <c r="G8" s="135">
        <f ca="1">IFERROR(NOW()-F8,"")</f>
        <v>45991.577231944444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45991.577231944444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45991.577231944444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45991.577231944444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45991.577231944444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45991.577231944444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45991.577231944444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45991.577231944444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45991.577231944444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45991.577231944444</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05">
        <f ca="1">IFERROR(NOW()-F18,"")</f>
        <v>45991.577231944444</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05">
        <f ca="1">IFERROR(NOW()-F19,"")</f>
        <v>45991.577231944444</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45991.577231944444</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45991.577231944444</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45991.577231944444</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45991.577231944444</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45991.577231944444</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45991.577231944444</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45991.577231944444</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ca="1">IFERROR(NOW()-F27,"")</f>
        <v>45991.577231944444</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45991.577231944444</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45991.577231944444</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45991.577231944444</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45991.577231944444</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45991.577231944444</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45991.577231944444</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45991.577231944444</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45991.577231944444</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45991.577231944444</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45991.577231944444</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45991.577231944444</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45991.577231944444</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45991.577231944444</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45991.577231944444</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45991.577231944444</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45991.577231944444</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45991.577231944444</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45991.577231944444</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45991.577231944444</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45991.577231944444</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45991.577231944444</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45991.577231944444</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45991.577231944444</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45991.577231944444</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45991.577231944444</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45991.577231944444</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45991.577231944444</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45991.577231944444</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45991.577231944444</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45991.577231944444</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45991.577231944444</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45991.577231944444</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45991.577231944444</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45991.577231944444</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45991.577231944444</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45991.577231944444</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45991.577231944444</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45991.577231944444</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45991.577231944444</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45991.577231944444</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45991.577231944444</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45991.577231944444</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45991.577231944444</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45991.577231944444</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45991.577231944444</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45991.577231944444</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45991.577231944444</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45991.577231944444</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45991.577231944444</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45991.577231944444</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45991.577231944444</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ca="1">IFERROR(NOW()-F79,"")</f>
        <v>45991.577231944444</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45991.577231944444</v>
      </c>
      <c r="H2" s="121">
        <v>45991.296655092592</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1</v>
      </c>
      <c r="D3" s="156" t="s">
        <v>34930</v>
      </c>
      <c r="E3" s="106" t="s">
        <v>39106</v>
      </c>
      <c r="F3" s="121">
        <v>45991.532800925925</v>
      </c>
      <c r="G3" s="72">
        <f ca="1">IFERROR(NOW()-F3,"-")</f>
        <v>4.4431018519389909E-2</v>
      </c>
      <c r="H3" s="121">
        <v>45991.532800925925</v>
      </c>
      <c r="I3" s="119" t="str">
        <f>IFERROR(VLOOKUP(D3,DB!A:F,6,0),"")</f>
        <v>Generator-SG</v>
      </c>
      <c r="J3" s="119" t="str">
        <f>IFERROR(VLOOKUP(D3,DB!A:G,7,0),"")</f>
        <v>Dead</v>
      </c>
      <c r="K3" s="122" t="s">
        <v>39213</v>
      </c>
      <c r="L3" s="137" t="str">
        <f>IFERROR(VLOOKUP(D3,DB!A:I,9,0),"")</f>
        <v>Latis</v>
      </c>
    </row>
    <row r="4" spans="1:16382" ht="31.5" customHeight="1">
      <c r="A4" s="118"/>
      <c r="B4" s="119" t="str">
        <f>IFERROR(VLOOKUP(D4,DB!A:K,11,0),"")</f>
        <v/>
      </c>
      <c r="C4" s="120"/>
      <c r="D4" s="119"/>
      <c r="E4" s="106"/>
      <c r="F4" s="121"/>
      <c r="G4" s="72">
        <f ca="1">IFERROR(NOW()-F4,"-")</f>
        <v>45991.577231944444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45991.577231944444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45991.577231944444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45991.577231944444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45991.577231944444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45991.577231944444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45991.577231944444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45991.577231944444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45991.577231944444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45991.577231944444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45991.577231944444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45991.577231944444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45991.577231944444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45991.577231944444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45991.577231944444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45991.577231944444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45991.577231944444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45991.577231944444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45991.577231944444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45991.577231944444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45991.577231944444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45991.577231944444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45991.577231944444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45991.577231944444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45991.577231944444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45991.577231944444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45991.577231944444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45991.577231944444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45991.577231944444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45991.577231944444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45991.577231944444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45991.577231944444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45991.577231944444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45991.577231944444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45991.577231944444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45991.577231944444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45991.577231944444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45991.577231944444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45991.577231944444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45991.577231944444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45991.577231944444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45991.577231944444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45991.577231944444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45991.577231944444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45991.577231944444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45991.577231944444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45991.577231944444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45991.577231944444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45991.577231944444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45991.577231944444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45991.577231944444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45991.577231944444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45991.577231944444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45991.577231944444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45991.577231944444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45991.577231944444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45991.577231944444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45991.577231944444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45991.577231944444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45991.577231944444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45991.577231944444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45991.577231944444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45991.577231944444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45991.577231944444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45991.577231944444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45991.577231944444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45991.577231944444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45991.577231944444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45991.577231944444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45991.577231944444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45991.577231944444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45991.577231944444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45991.577231944444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45991.577231944444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45991.577231944444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45991.577231944444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45991.577231944444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45991.577231944444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45991.577231944444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45991.577231944444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45991.577231944444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45991.577231944444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45991.577231944444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45991.577231944444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45991.577231944444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45991.577231944444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45991.577231944444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45991.577231944444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45991.577231944444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45991.577231944444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45991.577231944444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45991.577231944444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45991.577231944444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45991.577231944444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45991.577231944444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45991.577231944444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45991.577231944444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45991.577231944444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45991.577231944444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45991.577231944444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45991.577231944444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45991.577231944444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45991.577231944444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45991.577231944444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45991.577231944444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45991.577231944444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45991.577231944444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45991.577231944444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45991.577231944444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45991.577231944444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45991.577231944444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45991.577231944444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45991.577231944444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45991.577231944444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45991.577231944444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45991.577231944444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45991.577231944444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45991.577231944444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45991.577231944444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45991.577231944444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45991.577231944444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45991.577231944444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45991.577231944444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45991.577231944444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45991.577231944444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45991.577231944444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45991.577231944444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45991.577231944444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45991.577231944444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45991.577231944444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45991.577231944444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45991.577231944444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45991.577231944444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45991.577231944444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45991.577231944444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45991.577231944444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45991.577231944444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45991.577231944444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45991.577231944444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45991.577231944444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45991.577231944444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45991.577231944444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45991.577231944444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45991.577231944444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45991.577231944444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45991.577231944444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45991.577231944444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45991.577231944444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45991.577231944444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45991.577231944444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45991.577231944444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45991.577231944444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45991.577231944444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45991.577231944444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45991.577231944444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45991.577231944444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45991.577231944444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45991.577231944444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45991.577231944444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45991.577231944444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45991.577231944444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45991.577231944444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45991.577231944444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45991.577231944444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45991.577231944444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45991.577231944444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45991.577231944444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45991.577231944444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45991.577231944444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45991.577231944444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45991.577231944444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45991.577231944444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45991.577231944444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45991.577231944444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45991.577231944444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45991.577231944444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45991.577231944444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45991.577231944444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45991.577231944444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45991.577231944444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45991.577231944444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45991.577231944444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45991.577231944444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45991.577231944444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45991.577231944444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45991.577231944444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45991.577231944444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45991.577231944444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45991.577231944444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45991.577231944444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45991.577231944444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45991.577231944444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45991.577231944444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45991.577231944444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45991.577231944444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45991.577231944444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45991.577231944444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45991.577231944444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45991.577231944444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45991.577231944444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45991.577231944444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45991.577231944444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45991.577231944444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45991.577231944444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45991.577231944444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45991.577231944444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45991.577231944444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45991.577231944444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45991.577231944444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45991.577231944444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45991.577231944444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45991.577231944444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45991.577231944444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45991.577231944444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45991.577231944444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45991.577231944444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45991.577231944444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45991.577231944444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45991.577231944444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45991.577231944444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45991.577231944444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45991.577231944444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45991.577231944444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45991.577231944444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45991.577231944444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45991.577231944444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45991.577231944444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45991.577231944444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45991.577231944444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45991.577231944444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45991.577231944444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45991.577231944444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45991.577231944444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45991.577231944444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45991.577231944444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45991.577231944444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45991.577231944444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45991.577231944444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45991.577231944444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45991.577231944444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45991.577231944444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45991.577231944444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45991.577231944444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45991.577231944444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45991.577231944444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45991.577231944444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45991.577231944444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45991.577231944444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45991.577231944444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45991.577231944444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45991.577231944444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45991.577231944444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45991.577231944444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45991.577231944444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45991.577231944444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45991.577231944444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45991.577231944444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45991.577231944444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45991.577231944444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45991.577231944444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45991.577231944444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45991.577231944444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45991.577231944444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45991.577231944444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45991.577231944444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45991.577231944444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45991.577231944444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45991.577231944444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45991.577231944444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45991.577231944444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45991.577231944444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45991.577231944444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45991.577231944444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45991.577231944444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45991.577231944444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45991.577231944444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45991.577231944444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45991.577231944444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45991.577231944444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45991.577231944444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45991.577231944444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45991.577231944444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45991.577231944444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45991.577231944444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45991.577231944444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45991.577231944444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45991.577231944444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45991.577231944444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45991.577231944444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45991.577231944444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45991.577231944444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45991.577231944444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45991.577231944444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45991.577231944444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45991.577231944444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45991.577231944444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45991.577231944444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45991.577231944444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45991.577231944444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45991.577231944444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45991.577231944444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45991.577231944444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45991.577231944444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45991.577231944444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45991.577231944444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45991.577231944444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45991.577231944444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45991.577231944444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45991.577231944444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45991.577231944444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45991.577231944444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45991.577231944444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45991.577231944444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45991.577231944444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45991.577231944444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45991.577231944444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45991.577231944444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45991.577231944444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45991.577231944444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45991.577231944444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45991.577231944444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45991.577231944444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45991.577231944444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45991.577231944444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45991.577231944444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45991.577231944444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45991.577231944444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45991.577231944444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45991.577231944444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45991.577231944444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45991.577231944444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45991.577231944444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45991.577231944444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45991.577231944444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45991.577231944444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45991.577231944444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45991.577231944444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45991.577231944444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45991.577231944444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45991.577231944444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45991.577231944444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45991.577231944444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45991.577231944444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45991.577231944444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45991.577231944444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45991.577231944444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45991.577231944444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45991.577231944444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45991.577231944444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45991.577231944444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45991.577231944444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45991.577231944444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45991.577231944444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45991.577231944444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45991.577231944444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45991.577231944444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45991.577231944444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45991.577231944444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45991.577231944444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45991.577231944444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45991.577231944444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45991.577231944444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45991.577231944444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45991.577231944444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45991.577231944444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45991.577231944444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45991.577231944444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45991.577231944444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45991.577231944444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45991.577231944444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45991.577231944444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45991.577231944444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45991.577231944444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45991.577231944444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45991.577231944444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45991.577231944444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45991.577231944444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45991.577231944444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45991.577231944444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45991.577231944444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45991.577231944444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45991.577231944444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45991.577231944444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45991.577231944444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45991.577231944444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45991.577231944444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45991.577231944444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45991.577231944444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45991.577231944444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45991.577231944444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45991.577231944444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45991.577231944444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45991.577231944444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45991.577231944444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45991.577231944444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45991.577231944444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45991.577231944444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45991.577231944444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45991.577231944444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45991.577231944444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45991.577231944444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45991.577231944444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45991.577231944444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45991.577231944444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45991.577231944444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45991.577231944444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45991.577231944444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45991.577231944444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45991.577231944444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45991.577231944444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45991.577231944444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45991.577231944444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45991.577231944444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45991.577231944444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45991.577231944444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45991.577231944444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45991.577231944444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45991.577231944444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45991.577231944444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45991.577231944444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45991.577231944444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45991.577231944444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45991.577231944444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45991.577231944444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45991.577231944444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45991.577231944444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45991.577231944444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45991.577231944444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45991.577231944444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45991.577231944444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45991.577231944444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45991.577231944444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45991.577231944444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45991.577231944444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45991.577231944444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45991.577231944444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45991.577231944444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45991.577231944444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45991.577231944444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45991.577231944444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45991.577231944444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45991.577231944444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45991.577231944444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45991.577231944444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45991.577231944444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45991.577231944444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45991.577231944444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45991.577231944444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45991.577231944444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45991.577231944444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45991.577231944444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45991.577231944444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45991.577231944444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45991.577231944444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45991.577231944444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45991.577231944444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45991.577231944444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45991.577231944444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45991.577231944444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45991.577231944444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45991.577231944444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45991.577231944444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45991.577231944444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45991.577231944444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45991.577231944444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45991.577231944444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45991.577231944444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45991.577231944444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45991.577231944444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45991.577231944444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45991.577231944444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45991.577231944444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45991.577231944444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45991.577231944444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45991.577231944444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45991.577231944444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45991.577231944444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45991.577231944444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45991.577231944444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45991.577231944444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45991.577231944444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45991.577231944444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2025-11-30T10:52:54Z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